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entene-my.sharepoint.com/personal/cn103984_centene_com/Documents/desktop/"/>
    </mc:Choice>
  </mc:AlternateContent>
  <xr:revisionPtr revIDLastSave="0" documentId="8_{68AE24C2-C555-40C5-AFFE-90D2EAA0B1D0}" xr6:coauthVersionLast="47" xr6:coauthVersionMax="47" xr10:uidLastSave="{00000000-0000-0000-0000-000000000000}"/>
  <bookViews>
    <workbookView xWindow="-120" yWindow="-120" windowWidth="29040" windowHeight="15720" xr2:uid="{AA5FBEDB-74A7-4255-9768-3CADD0496ED3}"/>
  </bookViews>
  <sheets>
    <sheet name="Instructions" sheetId="1" r:id="rId1"/>
    <sheet name="I_State&amp;Prog_Info" sheetId="2" r:id="rId2"/>
    <sheet name="II_Prog_19" sheetId="24" r:id="rId3"/>
    <sheet name="II_Prog_20" sheetId="25" r:id="rId4"/>
    <sheet name="II_Prog_21" sheetId="26" r:id="rId5"/>
    <sheet name="II_Prog_22" sheetId="27" r:id="rId6"/>
    <sheet name="II_Prog_23" sheetId="2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2" i="2" l="1"/>
  <c r="AL32" i="2"/>
  <c r="AM32" i="2"/>
  <c r="AN32" i="2"/>
  <c r="AO32" i="2"/>
  <c r="AP32" i="2"/>
  <c r="AQ32" i="2"/>
  <c r="AR32" i="2"/>
  <c r="AS32" i="2"/>
  <c r="AT32" i="2"/>
  <c r="AU32" i="2"/>
  <c r="AV32" i="2"/>
  <c r="AW32" i="2"/>
  <c r="BS52" i="2"/>
  <c r="BR52" i="2"/>
  <c r="BQ52" i="2"/>
  <c r="BP52" i="2"/>
  <c r="BO52" i="2"/>
  <c r="BN52" i="2"/>
  <c r="BM52" i="2"/>
  <c r="BL52" i="2"/>
  <c r="BK52" i="2"/>
  <c r="BJ52" i="2"/>
  <c r="BI52" i="2"/>
  <c r="BH52" i="2"/>
  <c r="BG52" i="2"/>
  <c r="BF52" i="2"/>
  <c r="BE52" i="2"/>
  <c r="BD52" i="2"/>
  <c r="BC52" i="2"/>
  <c r="BB52" i="2"/>
  <c r="BA52" i="2"/>
  <c r="AZ52" i="2"/>
  <c r="AY52" i="2"/>
  <c r="AX52" i="2"/>
  <c r="AW52" i="2"/>
  <c r="AV52" i="2"/>
  <c r="AJ52" i="2"/>
  <c r="AI52" i="2"/>
  <c r="AH52" i="2"/>
  <c r="AG52" i="2"/>
  <c r="AF52" i="2"/>
  <c r="AE52" i="2"/>
  <c r="AD52" i="2"/>
  <c r="AC52" i="2"/>
  <c r="AB52" i="2"/>
  <c r="AA52" i="2"/>
  <c r="Z52" i="2"/>
  <c r="Y52" i="2"/>
  <c r="X52" i="2"/>
  <c r="W52" i="2"/>
  <c r="V52" i="2"/>
  <c r="U52" i="2"/>
  <c r="T52" i="2"/>
  <c r="S52" i="2"/>
  <c r="R52" i="2"/>
  <c r="Q52" i="2"/>
  <c r="P52" i="2"/>
  <c r="O52" i="2"/>
  <c r="N52" i="2"/>
  <c r="M52" i="2"/>
  <c r="L52" i="2"/>
  <c r="K52" i="2"/>
  <c r="J52" i="2"/>
  <c r="I52" i="2"/>
  <c r="H52" i="2"/>
  <c r="G52" i="2"/>
  <c r="F52" i="2"/>
  <c r="E52" i="2"/>
  <c r="BS51" i="2"/>
  <c r="BR51" i="2"/>
  <c r="BQ51" i="2"/>
  <c r="BP51" i="2"/>
  <c r="BO51" i="2"/>
  <c r="BN51" i="2"/>
  <c r="BM51" i="2"/>
  <c r="BL51" i="2"/>
  <c r="BK51" i="2"/>
  <c r="BJ51" i="2"/>
  <c r="BI51" i="2"/>
  <c r="BH51" i="2"/>
  <c r="BG51" i="2"/>
  <c r="BF51" i="2"/>
  <c r="BE51" i="2"/>
  <c r="BD51" i="2"/>
  <c r="BC51" i="2"/>
  <c r="BB51" i="2"/>
  <c r="BA51" i="2"/>
  <c r="AZ51" i="2"/>
  <c r="AY51" i="2"/>
  <c r="AX51" i="2"/>
  <c r="AW51" i="2"/>
  <c r="AV51" i="2"/>
  <c r="AJ51" i="2"/>
  <c r="AI51" i="2"/>
  <c r="AH51" i="2"/>
  <c r="AG51" i="2"/>
  <c r="AF51" i="2"/>
  <c r="AE51" i="2"/>
  <c r="AD51" i="2"/>
  <c r="AC51" i="2"/>
  <c r="AB51" i="2"/>
  <c r="AA51" i="2"/>
  <c r="Z51" i="2"/>
  <c r="Y51" i="2"/>
  <c r="X51" i="2"/>
  <c r="W51" i="2"/>
  <c r="V51" i="2"/>
  <c r="U51" i="2"/>
  <c r="T51" i="2"/>
  <c r="S51" i="2"/>
  <c r="R51" i="2"/>
  <c r="Q51" i="2"/>
  <c r="P51" i="2"/>
  <c r="O51" i="2"/>
  <c r="N51" i="2"/>
  <c r="M51" i="2"/>
  <c r="L51" i="2"/>
  <c r="K51" i="2"/>
  <c r="J51" i="2"/>
  <c r="I51" i="2"/>
  <c r="H51" i="2"/>
  <c r="G51" i="2"/>
  <c r="F51" i="2"/>
  <c r="E51" i="2"/>
  <c r="BS50" i="2"/>
  <c r="BR50" i="2"/>
  <c r="BQ50" i="2"/>
  <c r="BP50" i="2"/>
  <c r="BO50" i="2"/>
  <c r="BN50" i="2"/>
  <c r="BM50" i="2"/>
  <c r="BL50" i="2"/>
  <c r="BK50" i="2"/>
  <c r="BJ50" i="2"/>
  <c r="BI50" i="2"/>
  <c r="BH50" i="2"/>
  <c r="BG50" i="2"/>
  <c r="BF50" i="2"/>
  <c r="BE50" i="2"/>
  <c r="BD50" i="2"/>
  <c r="BC50" i="2"/>
  <c r="BB50" i="2"/>
  <c r="BA50" i="2"/>
  <c r="AZ50" i="2"/>
  <c r="AY50" i="2"/>
  <c r="AX50" i="2"/>
  <c r="AW50" i="2"/>
  <c r="AV50" i="2"/>
  <c r="AJ50" i="2"/>
  <c r="AI50" i="2"/>
  <c r="AH50" i="2"/>
  <c r="AG50" i="2"/>
  <c r="AF50" i="2"/>
  <c r="AE50" i="2"/>
  <c r="AD50" i="2"/>
  <c r="AC50" i="2"/>
  <c r="AB50" i="2"/>
  <c r="AA50" i="2"/>
  <c r="Z50" i="2"/>
  <c r="Y50" i="2"/>
  <c r="X50" i="2"/>
  <c r="W50" i="2"/>
  <c r="V50" i="2"/>
  <c r="U50" i="2"/>
  <c r="T50" i="2"/>
  <c r="S50" i="2"/>
  <c r="R50" i="2"/>
  <c r="Q50" i="2"/>
  <c r="P50" i="2"/>
  <c r="O50" i="2"/>
  <c r="N50" i="2"/>
  <c r="M50" i="2"/>
  <c r="L50" i="2"/>
  <c r="K50" i="2"/>
  <c r="J50" i="2"/>
  <c r="I50" i="2"/>
  <c r="H50" i="2"/>
  <c r="G50" i="2"/>
  <c r="F50" i="2"/>
  <c r="E50" i="2"/>
  <c r="BS49" i="2"/>
  <c r="BR49" i="2"/>
  <c r="BQ49" i="2"/>
  <c r="BP49" i="2"/>
  <c r="BO49" i="2"/>
  <c r="BN49" i="2"/>
  <c r="BM49" i="2"/>
  <c r="BL49" i="2"/>
  <c r="BK49" i="2"/>
  <c r="BJ49" i="2"/>
  <c r="BI49" i="2"/>
  <c r="BH49" i="2"/>
  <c r="BG49" i="2"/>
  <c r="BF49" i="2"/>
  <c r="BE49" i="2"/>
  <c r="BD49" i="2"/>
  <c r="BC49" i="2"/>
  <c r="BB49" i="2"/>
  <c r="BA49" i="2"/>
  <c r="AZ49" i="2"/>
  <c r="AY49" i="2"/>
  <c r="AX49" i="2"/>
  <c r="AW49" i="2"/>
  <c r="AV49" i="2"/>
  <c r="AJ49" i="2"/>
  <c r="AI49" i="2"/>
  <c r="AH49" i="2"/>
  <c r="AG49" i="2"/>
  <c r="AF49" i="2"/>
  <c r="AE49" i="2"/>
  <c r="AD49" i="2"/>
  <c r="AC49" i="2"/>
  <c r="AB49" i="2"/>
  <c r="AA49" i="2"/>
  <c r="Z49" i="2"/>
  <c r="Y49" i="2"/>
  <c r="X49" i="2"/>
  <c r="W49" i="2"/>
  <c r="V49" i="2"/>
  <c r="U49" i="2"/>
  <c r="T49" i="2"/>
  <c r="S49" i="2"/>
  <c r="R49" i="2"/>
  <c r="Q49" i="2"/>
  <c r="P49" i="2"/>
  <c r="O49" i="2"/>
  <c r="N49" i="2"/>
  <c r="M49" i="2"/>
  <c r="L49" i="2"/>
  <c r="K49" i="2"/>
  <c r="J49" i="2"/>
  <c r="I49" i="2"/>
  <c r="H49" i="2"/>
  <c r="G49" i="2"/>
  <c r="F49" i="2"/>
  <c r="E49" i="2"/>
  <c r="BS48" i="2"/>
  <c r="BR48" i="2"/>
  <c r="BQ48" i="2"/>
  <c r="BP48" i="2"/>
  <c r="BO48" i="2"/>
  <c r="BN48" i="2"/>
  <c r="BM48" i="2"/>
  <c r="BL48" i="2"/>
  <c r="BK48" i="2"/>
  <c r="BJ48" i="2"/>
  <c r="BI48" i="2"/>
  <c r="BH48" i="2"/>
  <c r="BG48" i="2"/>
  <c r="BF48" i="2"/>
  <c r="BE48" i="2"/>
  <c r="BD48" i="2"/>
  <c r="BC48" i="2"/>
  <c r="BB48" i="2"/>
  <c r="BA48" i="2"/>
  <c r="AZ48" i="2"/>
  <c r="AY48" i="2"/>
  <c r="AX48" i="2"/>
  <c r="AW48" i="2"/>
  <c r="AV48" i="2"/>
  <c r="AJ48" i="2"/>
  <c r="AI48" i="2"/>
  <c r="AH48" i="2"/>
  <c r="AG48" i="2"/>
  <c r="AF48" i="2"/>
  <c r="AE48" i="2"/>
  <c r="AD48" i="2"/>
  <c r="AC48" i="2"/>
  <c r="AB48" i="2"/>
  <c r="AA48" i="2"/>
  <c r="Z48" i="2"/>
  <c r="Y48" i="2"/>
  <c r="X48" i="2"/>
  <c r="W48" i="2"/>
  <c r="V48" i="2"/>
  <c r="U48" i="2"/>
  <c r="T48" i="2"/>
  <c r="S48" i="2"/>
  <c r="R48" i="2"/>
  <c r="Q48" i="2"/>
  <c r="P48" i="2"/>
  <c r="O48" i="2"/>
  <c r="N48" i="2"/>
  <c r="M48" i="2"/>
  <c r="L48" i="2"/>
  <c r="K48" i="2"/>
  <c r="J48" i="2"/>
  <c r="I48" i="2"/>
  <c r="H48" i="2"/>
  <c r="G48" i="2"/>
  <c r="F48" i="2"/>
  <c r="E48" i="2"/>
  <c r="BS47" i="2"/>
  <c r="BR47" i="2"/>
  <c r="BQ47" i="2"/>
  <c r="BP47" i="2"/>
  <c r="BO47" i="2"/>
  <c r="BN47" i="2"/>
  <c r="BM47" i="2"/>
  <c r="BL47" i="2"/>
  <c r="BK47" i="2"/>
  <c r="BJ47" i="2"/>
  <c r="BI47" i="2"/>
  <c r="BH47" i="2"/>
  <c r="BG47" i="2"/>
  <c r="BF47" i="2"/>
  <c r="BE47" i="2"/>
  <c r="BD47" i="2"/>
  <c r="BC47" i="2"/>
  <c r="BB47" i="2"/>
  <c r="BA47" i="2"/>
  <c r="AZ47" i="2"/>
  <c r="AY47" i="2"/>
  <c r="AX47" i="2"/>
  <c r="AW47" i="2"/>
  <c r="AV47" i="2"/>
  <c r="AJ47" i="2"/>
  <c r="AI47" i="2"/>
  <c r="AH47" i="2"/>
  <c r="AG47" i="2"/>
  <c r="AF47" i="2"/>
  <c r="AE47" i="2"/>
  <c r="AD47" i="2"/>
  <c r="AC47" i="2"/>
  <c r="AB47" i="2"/>
  <c r="AA47" i="2"/>
  <c r="Z47" i="2"/>
  <c r="Y47" i="2"/>
  <c r="X47" i="2"/>
  <c r="W47" i="2"/>
  <c r="V47" i="2"/>
  <c r="U47" i="2"/>
  <c r="T47" i="2"/>
  <c r="S47" i="2"/>
  <c r="R47" i="2"/>
  <c r="Q47" i="2"/>
  <c r="P47" i="2"/>
  <c r="O47" i="2"/>
  <c r="N47" i="2"/>
  <c r="M47" i="2"/>
  <c r="L47" i="2"/>
  <c r="K47" i="2"/>
  <c r="J47" i="2"/>
  <c r="I47" i="2"/>
  <c r="H47" i="2"/>
  <c r="G47" i="2"/>
  <c r="F47" i="2"/>
  <c r="E47" i="2"/>
  <c r="BS46" i="2"/>
  <c r="BR46" i="2"/>
  <c r="BQ46" i="2"/>
  <c r="BP46" i="2"/>
  <c r="BO46" i="2"/>
  <c r="BN46" i="2"/>
  <c r="BM46" i="2"/>
  <c r="BL46" i="2"/>
  <c r="BK46" i="2"/>
  <c r="BJ46" i="2"/>
  <c r="BI46" i="2"/>
  <c r="BH46" i="2"/>
  <c r="BG46" i="2"/>
  <c r="BF46" i="2"/>
  <c r="BE46" i="2"/>
  <c r="BD46" i="2"/>
  <c r="BC46" i="2"/>
  <c r="BB46" i="2"/>
  <c r="BA46" i="2"/>
  <c r="AZ46" i="2"/>
  <c r="AY46" i="2"/>
  <c r="AX46" i="2"/>
  <c r="AW46" i="2"/>
  <c r="AV46" i="2"/>
  <c r="AJ46" i="2"/>
  <c r="AI46" i="2"/>
  <c r="AH46" i="2"/>
  <c r="AG46" i="2"/>
  <c r="AF46" i="2"/>
  <c r="AE46" i="2"/>
  <c r="AD46" i="2"/>
  <c r="AC46" i="2"/>
  <c r="AB46" i="2"/>
  <c r="AA46" i="2"/>
  <c r="Z46" i="2"/>
  <c r="Y46" i="2"/>
  <c r="X46" i="2"/>
  <c r="W46" i="2"/>
  <c r="V46" i="2"/>
  <c r="U46" i="2"/>
  <c r="T46" i="2"/>
  <c r="S46" i="2"/>
  <c r="R46" i="2"/>
  <c r="Q46" i="2"/>
  <c r="P46" i="2"/>
  <c r="O46" i="2"/>
  <c r="N46" i="2"/>
  <c r="M46" i="2"/>
  <c r="L46" i="2"/>
  <c r="K46" i="2"/>
  <c r="J46" i="2"/>
  <c r="I46" i="2"/>
  <c r="H46" i="2"/>
  <c r="G46" i="2"/>
  <c r="F46" i="2"/>
  <c r="E46" i="2"/>
  <c r="BS45" i="2"/>
  <c r="BR45" i="2"/>
  <c r="BQ45" i="2"/>
  <c r="BP45" i="2"/>
  <c r="BO45" i="2"/>
  <c r="BN45" i="2"/>
  <c r="BM45" i="2"/>
  <c r="BL45" i="2"/>
  <c r="BK45" i="2"/>
  <c r="BJ45" i="2"/>
  <c r="BI45" i="2"/>
  <c r="BH45" i="2"/>
  <c r="BG45" i="2"/>
  <c r="BF45" i="2"/>
  <c r="BE45" i="2"/>
  <c r="BD45" i="2"/>
  <c r="BC45" i="2"/>
  <c r="BB45" i="2"/>
  <c r="BA45" i="2"/>
  <c r="AZ45" i="2"/>
  <c r="AY45" i="2"/>
  <c r="AX45" i="2"/>
  <c r="AW45" i="2"/>
  <c r="AV45" i="2"/>
  <c r="AJ45" i="2"/>
  <c r="AI45" i="2"/>
  <c r="AH45" i="2"/>
  <c r="AG45" i="2"/>
  <c r="AF45" i="2"/>
  <c r="AE45" i="2"/>
  <c r="AD45" i="2"/>
  <c r="AC45" i="2"/>
  <c r="AB45" i="2"/>
  <c r="AA45" i="2"/>
  <c r="Z45" i="2"/>
  <c r="Y45" i="2"/>
  <c r="X45" i="2"/>
  <c r="W45" i="2"/>
  <c r="V45" i="2"/>
  <c r="U45" i="2"/>
  <c r="T45" i="2"/>
  <c r="S45" i="2"/>
  <c r="R45" i="2"/>
  <c r="Q45" i="2"/>
  <c r="P45" i="2"/>
  <c r="O45" i="2"/>
  <c r="N45" i="2"/>
  <c r="M45" i="2"/>
  <c r="L45" i="2"/>
  <c r="K45" i="2"/>
  <c r="J45" i="2"/>
  <c r="I45" i="2"/>
  <c r="H45" i="2"/>
  <c r="G45" i="2"/>
  <c r="F45" i="2"/>
  <c r="E45" i="2"/>
  <c r="BS44" i="2"/>
  <c r="BR44" i="2"/>
  <c r="BQ44" i="2"/>
  <c r="BP44" i="2"/>
  <c r="BO44" i="2"/>
  <c r="BN44" i="2"/>
  <c r="BM44" i="2"/>
  <c r="BL44" i="2"/>
  <c r="BK44" i="2"/>
  <c r="BJ44" i="2"/>
  <c r="BI44" i="2"/>
  <c r="BH44" i="2"/>
  <c r="BG44" i="2"/>
  <c r="BF44" i="2"/>
  <c r="BE44" i="2"/>
  <c r="BD44" i="2"/>
  <c r="BC44" i="2"/>
  <c r="BB44" i="2"/>
  <c r="BA44" i="2"/>
  <c r="AZ44" i="2"/>
  <c r="AY44" i="2"/>
  <c r="AX44" i="2"/>
  <c r="AW44" i="2"/>
  <c r="AV44" i="2"/>
  <c r="AJ44" i="2"/>
  <c r="AI44" i="2"/>
  <c r="AH44" i="2"/>
  <c r="AG44" i="2"/>
  <c r="AF44" i="2"/>
  <c r="AE44" i="2"/>
  <c r="AD44" i="2"/>
  <c r="AC44" i="2"/>
  <c r="AB44" i="2"/>
  <c r="AA44" i="2"/>
  <c r="Z44" i="2"/>
  <c r="Y44" i="2"/>
  <c r="X44" i="2"/>
  <c r="W44" i="2"/>
  <c r="V44" i="2"/>
  <c r="U44" i="2"/>
  <c r="T44" i="2"/>
  <c r="S44" i="2"/>
  <c r="R44" i="2"/>
  <c r="Q44" i="2"/>
  <c r="P44" i="2"/>
  <c r="O44" i="2"/>
  <c r="N44" i="2"/>
  <c r="M44" i="2"/>
  <c r="L44" i="2"/>
  <c r="K44" i="2"/>
  <c r="J44" i="2"/>
  <c r="I44" i="2"/>
  <c r="H44" i="2"/>
  <c r="G44" i="2"/>
  <c r="F44" i="2"/>
  <c r="E44" i="2"/>
  <c r="BS43" i="2"/>
  <c r="BR43" i="2"/>
  <c r="BQ43" i="2"/>
  <c r="BP43" i="2"/>
  <c r="BO43" i="2"/>
  <c r="BN43" i="2"/>
  <c r="BM43" i="2"/>
  <c r="BL43" i="2"/>
  <c r="BK43" i="2"/>
  <c r="BJ43" i="2"/>
  <c r="BI43" i="2"/>
  <c r="BH43" i="2"/>
  <c r="BG43" i="2"/>
  <c r="BF43" i="2"/>
  <c r="BE43" i="2"/>
  <c r="BD43" i="2"/>
  <c r="BC43" i="2"/>
  <c r="BB43" i="2"/>
  <c r="BA43" i="2"/>
  <c r="AZ43" i="2"/>
  <c r="AY43" i="2"/>
  <c r="AX43" i="2"/>
  <c r="AW43" i="2"/>
  <c r="AV43" i="2"/>
  <c r="AJ43" i="2"/>
  <c r="AI43" i="2"/>
  <c r="AH43" i="2"/>
  <c r="AG43" i="2"/>
  <c r="AF43" i="2"/>
  <c r="AE43" i="2"/>
  <c r="AD43" i="2"/>
  <c r="AC43" i="2"/>
  <c r="AB43" i="2"/>
  <c r="AA43" i="2"/>
  <c r="Z43" i="2"/>
  <c r="Y43" i="2"/>
  <c r="X43" i="2"/>
  <c r="W43" i="2"/>
  <c r="V43" i="2"/>
  <c r="U43" i="2"/>
  <c r="T43" i="2"/>
  <c r="S43" i="2"/>
  <c r="R43" i="2"/>
  <c r="Q43" i="2"/>
  <c r="P43" i="2"/>
  <c r="O43" i="2"/>
  <c r="N43" i="2"/>
  <c r="M43" i="2"/>
  <c r="L43" i="2"/>
  <c r="K43" i="2"/>
  <c r="J43" i="2"/>
  <c r="I43" i="2"/>
  <c r="H43" i="2"/>
  <c r="G43" i="2"/>
  <c r="F43" i="2"/>
  <c r="E43" i="2"/>
  <c r="BS42" i="2"/>
  <c r="BR42" i="2"/>
  <c r="BQ42" i="2"/>
  <c r="BP42" i="2"/>
  <c r="BO42" i="2"/>
  <c r="BN42" i="2"/>
  <c r="BM42" i="2"/>
  <c r="BL42" i="2"/>
  <c r="BK42" i="2"/>
  <c r="BJ42" i="2"/>
  <c r="BI42" i="2"/>
  <c r="BH42" i="2"/>
  <c r="BG42" i="2"/>
  <c r="BF42" i="2"/>
  <c r="BE42" i="2"/>
  <c r="BD42" i="2"/>
  <c r="BC42" i="2"/>
  <c r="BB42" i="2"/>
  <c r="BA42" i="2"/>
  <c r="AZ42" i="2"/>
  <c r="AY42" i="2"/>
  <c r="AX42" i="2"/>
  <c r="AW42" i="2"/>
  <c r="AV42" i="2"/>
  <c r="AJ42" i="2"/>
  <c r="AI42" i="2"/>
  <c r="AH42" i="2"/>
  <c r="AG42" i="2"/>
  <c r="AF42" i="2"/>
  <c r="AE42" i="2"/>
  <c r="AD42" i="2"/>
  <c r="AC42" i="2"/>
  <c r="AB42" i="2"/>
  <c r="AA42" i="2"/>
  <c r="Z42" i="2"/>
  <c r="Y42" i="2"/>
  <c r="X42" i="2"/>
  <c r="W42" i="2"/>
  <c r="V42" i="2"/>
  <c r="U42" i="2"/>
  <c r="T42" i="2"/>
  <c r="S42" i="2"/>
  <c r="R42" i="2"/>
  <c r="Q42" i="2"/>
  <c r="P42" i="2"/>
  <c r="O42" i="2"/>
  <c r="N42" i="2"/>
  <c r="M42" i="2"/>
  <c r="L42" i="2"/>
  <c r="K42" i="2"/>
  <c r="J42" i="2"/>
  <c r="I42" i="2"/>
  <c r="H42" i="2"/>
  <c r="G42" i="2"/>
  <c r="F42" i="2"/>
  <c r="E42" i="2"/>
  <c r="BS41" i="2"/>
  <c r="BS53" i="2" s="1"/>
  <c r="BS54" i="2" s="1"/>
  <c r="BR41" i="2"/>
  <c r="BR53" i="2" s="1"/>
  <c r="BR54" i="2" s="1"/>
  <c r="BQ41" i="2"/>
  <c r="BQ53" i="2" s="1"/>
  <c r="BQ54" i="2" s="1"/>
  <c r="BP41" i="2"/>
  <c r="BP53" i="2" s="1"/>
  <c r="BP54" i="2" s="1"/>
  <c r="BO41" i="2"/>
  <c r="BO53" i="2" s="1"/>
  <c r="BO54" i="2" s="1"/>
  <c r="BN41" i="2"/>
  <c r="BN53" i="2" s="1"/>
  <c r="BN54" i="2" s="1"/>
  <c r="BM41" i="2"/>
  <c r="BM53" i="2" s="1"/>
  <c r="BM54" i="2" s="1"/>
  <c r="BL41" i="2"/>
  <c r="BL53" i="2" s="1"/>
  <c r="BL54" i="2" s="1"/>
  <c r="BK41" i="2"/>
  <c r="BK53" i="2" s="1"/>
  <c r="BK54" i="2" s="1"/>
  <c r="BJ41" i="2"/>
  <c r="BJ53" i="2" s="1"/>
  <c r="BJ54" i="2" s="1"/>
  <c r="BI41" i="2"/>
  <c r="BI53" i="2" s="1"/>
  <c r="BI54" i="2" s="1"/>
  <c r="BH41" i="2"/>
  <c r="BH53" i="2" s="1"/>
  <c r="BH54" i="2" s="1"/>
  <c r="BG41" i="2"/>
  <c r="BG53" i="2" s="1"/>
  <c r="BG54" i="2" s="1"/>
  <c r="BF41" i="2"/>
  <c r="BF53" i="2" s="1"/>
  <c r="BF54" i="2" s="1"/>
  <c r="BE41" i="2"/>
  <c r="BE53" i="2" s="1"/>
  <c r="BE54" i="2" s="1"/>
  <c r="BD41" i="2"/>
  <c r="BD53" i="2" s="1"/>
  <c r="BD54" i="2" s="1"/>
  <c r="BC41" i="2"/>
  <c r="BC53" i="2" s="1"/>
  <c r="BC54" i="2" s="1"/>
  <c r="BB41" i="2"/>
  <c r="BB53" i="2" s="1"/>
  <c r="BB54" i="2" s="1"/>
  <c r="BA41" i="2"/>
  <c r="BA53" i="2" s="1"/>
  <c r="BA54" i="2" s="1"/>
  <c r="AZ41" i="2"/>
  <c r="AZ53" i="2" s="1"/>
  <c r="AZ54" i="2" s="1"/>
  <c r="AY41" i="2"/>
  <c r="AY53" i="2" s="1"/>
  <c r="AY54" i="2" s="1"/>
  <c r="AX41" i="2"/>
  <c r="AX53" i="2" s="1"/>
  <c r="AX54" i="2" s="1"/>
  <c r="AW41" i="2"/>
  <c r="AW53" i="2" s="1"/>
  <c r="AW54" i="2" s="1"/>
  <c r="AV41" i="2"/>
  <c r="AV53" i="2" s="1"/>
  <c r="AV54" i="2" s="1"/>
  <c r="AJ41" i="2"/>
  <c r="AJ53" i="2" s="1"/>
  <c r="AJ54" i="2" s="1"/>
  <c r="AI41" i="2"/>
  <c r="AI53" i="2" s="1"/>
  <c r="AI54" i="2" s="1"/>
  <c r="AH41" i="2"/>
  <c r="AH53" i="2" s="1"/>
  <c r="AH54" i="2" s="1"/>
  <c r="AG41" i="2"/>
  <c r="AG53" i="2" s="1"/>
  <c r="AG54" i="2" s="1"/>
  <c r="AF41" i="2"/>
  <c r="AF53" i="2" s="1"/>
  <c r="AF54" i="2" s="1"/>
  <c r="AE41" i="2"/>
  <c r="AE53" i="2" s="1"/>
  <c r="AE54" i="2" s="1"/>
  <c r="AD41" i="2"/>
  <c r="AD53" i="2" s="1"/>
  <c r="AD54" i="2" s="1"/>
  <c r="AC41" i="2"/>
  <c r="AC53" i="2" s="1"/>
  <c r="AC54" i="2" s="1"/>
  <c r="AB41" i="2"/>
  <c r="AB53" i="2" s="1"/>
  <c r="AB54" i="2" s="1"/>
  <c r="AA41" i="2"/>
  <c r="AA53" i="2" s="1"/>
  <c r="AA54" i="2" s="1"/>
  <c r="Z41" i="2"/>
  <c r="Z53" i="2" s="1"/>
  <c r="Z54" i="2" s="1"/>
  <c r="Y41" i="2"/>
  <c r="Y53" i="2" s="1"/>
  <c r="Y54" i="2" s="1"/>
  <c r="X41" i="2"/>
  <c r="X53" i="2" s="1"/>
  <c r="X54" i="2" s="1"/>
  <c r="W41" i="2"/>
  <c r="W53" i="2" s="1"/>
  <c r="W54" i="2" s="1"/>
  <c r="V41" i="2"/>
  <c r="V53" i="2" s="1"/>
  <c r="V54" i="2" s="1"/>
  <c r="U41" i="2"/>
  <c r="U53" i="2" s="1"/>
  <c r="U54" i="2" s="1"/>
  <c r="T41" i="2"/>
  <c r="T53" i="2" s="1"/>
  <c r="T54" i="2" s="1"/>
  <c r="S41" i="2"/>
  <c r="S53" i="2" s="1"/>
  <c r="S54" i="2" s="1"/>
  <c r="R41" i="2"/>
  <c r="R53" i="2" s="1"/>
  <c r="R54" i="2" s="1"/>
  <c r="Q41" i="2"/>
  <c r="Q53" i="2" s="1"/>
  <c r="Q54" i="2" s="1"/>
  <c r="P41" i="2"/>
  <c r="P53" i="2" s="1"/>
  <c r="P54" i="2" s="1"/>
  <c r="O41" i="2"/>
  <c r="O53" i="2" s="1"/>
  <c r="O54" i="2" s="1"/>
  <c r="N41" i="2"/>
  <c r="N53" i="2" s="1"/>
  <c r="N54" i="2" s="1"/>
  <c r="M41" i="2"/>
  <c r="M53" i="2" s="1"/>
  <c r="M54" i="2" s="1"/>
  <c r="L41" i="2"/>
  <c r="L53" i="2" s="1"/>
  <c r="L54" i="2" s="1"/>
  <c r="K41" i="2"/>
  <c r="K53" i="2" s="1"/>
  <c r="K54" i="2" s="1"/>
  <c r="J41" i="2"/>
  <c r="J53" i="2" s="1"/>
  <c r="J54" i="2" s="1"/>
  <c r="I41" i="2"/>
  <c r="I53" i="2" s="1"/>
  <c r="I54" i="2" s="1"/>
  <c r="H41" i="2"/>
  <c r="H53" i="2" s="1"/>
  <c r="H54" i="2" s="1"/>
  <c r="G41" i="2"/>
  <c r="G53" i="2" s="1"/>
  <c r="G54" i="2" s="1"/>
  <c r="F41" i="2"/>
  <c r="F53" i="2" s="1"/>
  <c r="F54" i="2" s="1"/>
  <c r="E41" i="2"/>
  <c r="E53" i="2" s="1"/>
  <c r="E54"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E32" i="2"/>
</calcChain>
</file>

<file path=xl/sharedStrings.xml><?xml version="1.0" encoding="utf-8"?>
<sst xmlns="http://schemas.openxmlformats.org/spreadsheetml/2006/main" count="6025" uniqueCount="958">
  <si>
    <t>ALL PLAN LETTER 23-006 ATTACHMENT C
Network Adequacy &amp; Access Assurances Report (NAAAR)</t>
  </si>
  <si>
    <t>Instructions</t>
  </si>
  <si>
    <t>Medi-Cal managed care health plans (MCP) are responsible for conducting Subcontractor Network Certifications (SNC), and as part of the SNC, MCPs must complete a Network Adequacy and Access Assurance Report (NAAAR), in the following tab labeled "Report." The purpose of the SNC NAAAR is to ensure MCPs are holding their Subcontractor to the state's network adequacy standards under Title 42 Code of Federal Regulations (CFR) section 438.68 and 42 CFR section 438.206. MCPs are required to conduct to a SNC (1) on an annual basis, (2) when a Subcontractor experiences a significant change as defined in APL 23-006, and (3) when the MCP enters into a risk-based Subcontractor Agreement with a new Subcontractor that expands the MCP’s existing Provider Network.</t>
  </si>
  <si>
    <t>Please submit the completed template to DHCS to the MCP's Provider Network Secure File Transfer Protocol site when required. Feel free to reach out to MCQMD@dhcs.ca.gov with any questions or concerns.</t>
  </si>
  <si>
    <t>Organization</t>
  </si>
  <si>
    <t xml:space="preserve">The Report Tab includes three sections (Section A, Section B and Section C) that MCPs must complete with the required information. Section A of the template includes the state’s network adequacy and access standards prepopulated that MCPs must hold their Subcontractors accountable for as applicable. Section B of the NAAAR is for delineating the types of analyses MCPs use, or do not use, to monitor and determine the network adequacy and access compliance of their Subcontractors' provider networks. Section C is where MCPs report in detail the compliance results and findings of all the Subcontractor networks monitoring analyses conducted within the reporting period or year, depending on the scenario under which the MCP is submitting the NAAAR to DHCS. </t>
  </si>
  <si>
    <t>Inputting Information</t>
  </si>
  <si>
    <t>The Report tab provides instructions in the gray “Item Instructions” column (Column C). Responses where drop-down lists were appropriate have been inserted into the template. Only input values in BEIGE CELLS. For the free text cells where the item is not applicable, enter "N/A." MCPs must complete all beige cells in a column, leaving no cells blank.</t>
  </si>
  <si>
    <t>I. State and program information</t>
  </si>
  <si>
    <t>A. State information and reporting scenario</t>
  </si>
  <si>
    <t xml:space="preserve">Input state-level data in this column </t>
  </si>
  <si>
    <t>#</t>
  </si>
  <si>
    <t>Item</t>
  </si>
  <si>
    <t>Item Instructions</t>
  </si>
  <si>
    <t>Data Format</t>
  </si>
  <si>
    <t>California</t>
  </si>
  <si>
    <t>I.A.1</t>
  </si>
  <si>
    <t>Contact name</t>
  </si>
  <si>
    <t>Enter the name of the individual(s) filling out this document.</t>
  </si>
  <si>
    <t>Free text</t>
  </si>
  <si>
    <t>I.A.2</t>
  </si>
  <si>
    <t>Contact email address</t>
  </si>
  <si>
    <t>Enter the email address(es) of the individual(s) filling out this document.</t>
  </si>
  <si>
    <t>I.A.3</t>
  </si>
  <si>
    <t>State or territory</t>
  </si>
  <si>
    <t>Enter the state or territory represented in this document.</t>
  </si>
  <si>
    <t>Set values (select one)</t>
  </si>
  <si>
    <t>I.A.4</t>
  </si>
  <si>
    <t>Date of report submission</t>
  </si>
  <si>
    <t>Enter the date on which this document is being submitted to CMS.</t>
  </si>
  <si>
    <t>I.A.5</t>
  </si>
  <si>
    <t>Reporting scenario</t>
  </si>
  <si>
    <t>Enter the scenario under which the state is submitting this form to CMS. Under 42 C.F.R. § 438.207(c) - (d), the state must submit an assurance of compliance after reviewing documentation submitted by a plan under the following three scenarios:
- Scenario 1: At the time the plan enters into a contract with the state;
- Scenario 2: On an annual basis;
- Scenario 3: Any time there has been a significant change (as defined by the state) in the plan's operations that would affect its adequacy of capacity and services, including (1) changes in the plan's services, benefits, geographic service area, composition of or payments to its provider network, or (2) enrollment of a new population in the plan.
As described in the instructions tab, states should complete one (1) form with information for applicable managed care plans and programs. For example, if the state submits this form under scenario 1 above, the state should submit this form only for the managed care plan (and the applicable managed care program) that entered into a new contract with the state. The state should not report on any other plans or programs under this scenario. As another example, if the state submits this form under scenario 2, the state should submit this form for all managed care plans and managed care programs.</t>
  </si>
  <si>
    <t xml:space="preserve">Set values (select one) </t>
  </si>
  <si>
    <t>Annual</t>
  </si>
  <si>
    <t>I.A.6</t>
  </si>
  <si>
    <t xml:space="preserve">Reporting scenario - other </t>
  </si>
  <si>
    <t>If the state is submitting this form to CMS for any reason other than those specified in I.A.5, explain the reason.</t>
  </si>
  <si>
    <t>Subcontractor Network Certification: CalAIM Section 1915(b) Waiver Special Terms and Conditions (STCs) (A)(4)</t>
  </si>
  <si>
    <t>B. Program information</t>
  </si>
  <si>
    <t>Input program-level data in beige cells in these columns &gt;&gt;</t>
  </si>
  <si>
    <t>II_Prog_1</t>
  </si>
  <si>
    <t>II_Prog_2</t>
  </si>
  <si>
    <t>II_Prog_3</t>
  </si>
  <si>
    <t>II_Prog_4</t>
  </si>
  <si>
    <t>II_Prog_5</t>
  </si>
  <si>
    <t>II_Prog_6</t>
  </si>
  <si>
    <t>II_Prog_7</t>
  </si>
  <si>
    <t>II_Prog_8</t>
  </si>
  <si>
    <t>II_Prog_9</t>
  </si>
  <si>
    <t>II_Prog_10</t>
  </si>
  <si>
    <t>II_Prog_11</t>
  </si>
  <si>
    <t>II_Prog_12</t>
  </si>
  <si>
    <t>II_Prog_13</t>
  </si>
  <si>
    <t>II_Prog_14</t>
  </si>
  <si>
    <t>II_Prog_15</t>
  </si>
  <si>
    <t>II_Prog_16</t>
  </si>
  <si>
    <t>II_Prog_17</t>
  </si>
  <si>
    <t>II_Prog_18</t>
  </si>
  <si>
    <t>II_Prog_19</t>
  </si>
  <si>
    <t>II_Prog_20</t>
  </si>
  <si>
    <t>II_Prog_21</t>
  </si>
  <si>
    <t>II_Prog_22</t>
  </si>
  <si>
    <t>II_Prog_23</t>
  </si>
  <si>
    <t>II_Prog_24</t>
  </si>
  <si>
    <t>II_Prog_25</t>
  </si>
  <si>
    <t>II_Prog_26</t>
  </si>
  <si>
    <t>II_Prog_27</t>
  </si>
  <si>
    <t>II_Prog_28</t>
  </si>
  <si>
    <t>II_Prog_29</t>
  </si>
  <si>
    <t>II_Prog_30</t>
  </si>
  <si>
    <t>II_Prog_31</t>
  </si>
  <si>
    <t>II_Prog_32</t>
  </si>
  <si>
    <t>II_Prog_33</t>
  </si>
  <si>
    <t>II_Prog_34</t>
  </si>
  <si>
    <t>II_Prog_35</t>
  </si>
  <si>
    <t>II_Prog_36</t>
  </si>
  <si>
    <t>II_Prog_37</t>
  </si>
  <si>
    <t>II_Prog_38</t>
  </si>
  <si>
    <t>II_Prog_39</t>
  </si>
  <si>
    <t>II_Prog_40</t>
  </si>
  <si>
    <t>II_Prog_41</t>
  </si>
  <si>
    <t>II_Prog_42</t>
  </si>
  <si>
    <t>II_Prog_43</t>
  </si>
  <si>
    <t>II_Prog_44</t>
  </si>
  <si>
    <t>II_Prog_45</t>
  </si>
  <si>
    <t>I.B.1</t>
  </si>
  <si>
    <t>Program name</t>
  </si>
  <si>
    <t xml:space="preserve">Enter the name of each managed care program in the state in columns E - S. After entering each managed care program name, leave any unused columns in E - S blank. A program is defined by a specified set of benefits, eligibility criteria, and capitation rates that are articulated in a contract between the state and managed care plans. If more than one program is included in a single contract, enter one program per column, starting with column E. Each program entered into these fields will auto-populate program fields in the remaining tabs of this document. </t>
  </si>
  <si>
    <t>Alameda Alliance for Health - Alameda County</t>
  </si>
  <si>
    <t>Anthem Blue Cross Partnership Plan - El Dorado County</t>
  </si>
  <si>
    <t>Anthem Blue Cross Partnership Plan - Fresno County</t>
  </si>
  <si>
    <t>Anthem Blue Cross Partnership Plan - Kern County</t>
  </si>
  <si>
    <t>Anthem Blue Cross Partnership Plan - Kings County</t>
  </si>
  <si>
    <t>Anthem Blue Cross Partnership Plan - Madera County</t>
  </si>
  <si>
    <t>Anthem Blue Cross Partnership Plan - Sacramento County</t>
  </si>
  <si>
    <t>Anthem Blue Cross Partnership Plan - San Francisco County</t>
  </si>
  <si>
    <t>Anthem Blue Cross Partnership Plan - Santa Clara County</t>
  </si>
  <si>
    <t>Anthem Blue Cross Partnership Plan - Tulare County</t>
  </si>
  <si>
    <t>Blue Shield Promise Health Plan - San Diego County</t>
  </si>
  <si>
    <t>CalOptima - Orange County</t>
  </si>
  <si>
    <t>CalViva Health - Fresno County</t>
  </si>
  <si>
    <t>CalViva Health - Kings County</t>
  </si>
  <si>
    <t>CalViva Health - Madera County</t>
  </si>
  <si>
    <t>Community Health Group Partnership Plan - San Diego County</t>
  </si>
  <si>
    <t>Community Health Plan of Imperial Valley - Imperial County</t>
  </si>
  <si>
    <t>Gold Coast Health Plan - Ventura County</t>
  </si>
  <si>
    <t>Health Net Community Solutions, Inc. - Los Angeles County</t>
  </si>
  <si>
    <t>Health Net Community Solutions, Inc. - Sacramento County</t>
  </si>
  <si>
    <t>Health Net Community Solutions, Inc. - San Joaquin County</t>
  </si>
  <si>
    <t>Health Net Community Solutions, Inc. - Stanislaus County</t>
  </si>
  <si>
    <t>Health Net Community Solutions, Inc. - Tulare County</t>
  </si>
  <si>
    <t>Inland Empire Health Plan - Riverside County</t>
  </si>
  <si>
    <t>Inland Empire Health Plan - San Bernardino County</t>
  </si>
  <si>
    <t>LA Care Health Plan - Los Angeles County</t>
  </si>
  <si>
    <t>LA Care Health Plan (Anthem Blue Cross) - Los Angeles County</t>
  </si>
  <si>
    <t>LA Care Health Plan (Blue Shield Promise) - Los Angeles County</t>
  </si>
  <si>
    <t>Molina Healthcare of California Partner Plan, Inc. - Riverside County</t>
  </si>
  <si>
    <t>Molina Healthcare of California Partner Plan, Inc. - Sacramento County</t>
  </si>
  <si>
    <t>Molina Healthcare of California Partner Plan, Inc. - San Bernardino County</t>
  </si>
  <si>
    <t>Molina Healthcare of California Partner Plan, Inc. - San Diego County</t>
  </si>
  <si>
    <t>Partnership - Colusa County</t>
  </si>
  <si>
    <t>Partnership - Humboldt County</t>
  </si>
  <si>
    <t>Partnership - Lake County</t>
  </si>
  <si>
    <t>Partnership - Marin County</t>
  </si>
  <si>
    <t>Partnership - Mendocino County</t>
  </si>
  <si>
    <t>Partnership - Modoc County</t>
  </si>
  <si>
    <t>Partnership - Nevada County</t>
  </si>
  <si>
    <t>Partnership - Plumas County</t>
  </si>
  <si>
    <t>Partnership - Siskiyou County</t>
  </si>
  <si>
    <t>Partnership - Sonoma County</t>
  </si>
  <si>
    <t>Partnership - Trinity County</t>
  </si>
  <si>
    <t>San Francisco Health Plan - San Francisco County</t>
  </si>
  <si>
    <t>Santa Clara Family Health Plan - Santa Clara County</t>
  </si>
  <si>
    <t>I.B.2</t>
  </si>
  <si>
    <t>Statutory authority</t>
  </si>
  <si>
    <t>CalAIM Section 1915(b) Waiver</t>
  </si>
  <si>
    <t>I.B.3</t>
  </si>
  <si>
    <t>Plan type included in program</t>
  </si>
  <si>
    <t>Indicate the managed care plan type (MCO, PIHP, or PAHP) that contracts with the state in each program.</t>
  </si>
  <si>
    <t>MCO</t>
  </si>
  <si>
    <t xml:space="preserve">(none) </t>
  </si>
  <si>
    <t>(header/blank cell)</t>
  </si>
  <si>
    <t>I.B.4</t>
  </si>
  <si>
    <t>Reporting period start date</t>
  </si>
  <si>
    <t xml:space="preserve">For each program, enter the start date of the reporting period for the analysis and compliance information entered into this report. </t>
  </si>
  <si>
    <t>Date (MM/DD/YYYY)</t>
  </si>
  <si>
    <t>I.B.5</t>
  </si>
  <si>
    <t>Reporting period end date</t>
  </si>
  <si>
    <t>For each program, enter the end date of the reporting period for the analysis and compliance information entered into this report.</t>
  </si>
  <si>
    <t>I.B.6.a</t>
  </si>
  <si>
    <t>Adult primary care</t>
  </si>
  <si>
    <t>Indicate whether the program covers adult primary care providers.</t>
  </si>
  <si>
    <t>Yes</t>
  </si>
  <si>
    <t>I.B.6.b</t>
  </si>
  <si>
    <t>Pediatric primary care</t>
  </si>
  <si>
    <t xml:space="preserve">Indicate whether the program covers pediatric primary care providers. </t>
  </si>
  <si>
    <t>I.B.6.c</t>
  </si>
  <si>
    <t>OB/GYN</t>
  </si>
  <si>
    <t xml:space="preserve">Indicate whether the program covers Ob/Gyn providers. </t>
  </si>
  <si>
    <t>I.B.6.d</t>
  </si>
  <si>
    <t>Adult behavioral health</t>
  </si>
  <si>
    <t xml:space="preserve">Indicate whether the program covers adult behavioral health providers. </t>
  </si>
  <si>
    <t>I.B.6.e</t>
  </si>
  <si>
    <t>Pediatric behavioral health</t>
  </si>
  <si>
    <t xml:space="preserve">Indicate whether the program covers pediatric behavioral health providers. </t>
  </si>
  <si>
    <t>I.B.6.f</t>
  </si>
  <si>
    <t>Adult specialist</t>
  </si>
  <si>
    <t xml:space="preserve">Indicate whether the program covers adult specialist providers. </t>
  </si>
  <si>
    <t>I.B.6.g</t>
  </si>
  <si>
    <t>Pediatric specialist</t>
  </si>
  <si>
    <t xml:space="preserve">Indicate whether the program covers pediatric specialist providers. </t>
  </si>
  <si>
    <t>I.B.6.h</t>
  </si>
  <si>
    <t>Hospital</t>
  </si>
  <si>
    <t xml:space="preserve">Indicate whether the program covers hospital providers. </t>
  </si>
  <si>
    <t>I.B.6.i</t>
  </si>
  <si>
    <t>Pharmacy</t>
  </si>
  <si>
    <t xml:space="preserve">Indicate whether the program covers pharmacy providers. </t>
  </si>
  <si>
    <t>I.B.6.j</t>
  </si>
  <si>
    <t>Pediatric dental</t>
  </si>
  <si>
    <t xml:space="preserve">Indicate whether the program covers pediatric dental providers. </t>
  </si>
  <si>
    <t>No</t>
  </si>
  <si>
    <t>I.B.6.k</t>
  </si>
  <si>
    <t>LTSS</t>
  </si>
  <si>
    <t xml:space="preserve">Indicate whether the program covers long-term services and supports (LTSS) providers.  </t>
  </si>
  <si>
    <t>I.B.6.l</t>
  </si>
  <si>
    <t>Other (optional field for the state)</t>
  </si>
  <si>
    <t>Indicate (1) any notes for items I.B.6.a - k and/or (2) other provider types relevant to the state's network adequacy standards (42 C.F.R. § 438.68) or availability standards (42 C.F.R. § 438.206) covered under the program not listed in items I.B.6.a - k.</t>
  </si>
  <si>
    <t>Free text (optional field for the state)</t>
  </si>
  <si>
    <t>N/A</t>
  </si>
  <si>
    <t>C. Separate analysis and results documents</t>
  </si>
  <si>
    <t>I.C.1</t>
  </si>
  <si>
    <t>Analysis and results in separate documents</t>
  </si>
  <si>
    <t xml:space="preserve">For each program in columns E-S, indicate whether the state's analysis methods and results regarding plan compliance with the state's 42 C.F.R. § 438.68 and 42 C.F.R. § 438.206 standards are contained in a separate document(s). If yes, submit the document(s) with this form. </t>
  </si>
  <si>
    <t>I.C.2</t>
  </si>
  <si>
    <t>Name of analysis and results documents</t>
  </si>
  <si>
    <t>If the state indicated that analysis methods and results are contained in a separate document(s) for any program in columns E-S, indicate the name of the document(s). If analysis methods and results are not contained in a separate document(s), write "N/A."</t>
  </si>
  <si>
    <t>2025 SNC TorD_AAS_Supplemental File</t>
  </si>
  <si>
    <t>2024 SNC TorD_AAS_Supplemental File_v2</t>
  </si>
  <si>
    <t>I.C.3</t>
  </si>
  <si>
    <t>Date of analysis and results documents</t>
  </si>
  <si>
    <t>If the state indicated that analysis methods and results are contained in a separate document(s) for any program in columns E-S, indicate the date of the document(s). If analysis methods and results are not contained in a separate document(s), write "N/A."</t>
  </si>
  <si>
    <t>I.C.4</t>
  </si>
  <si>
    <t>Page/section references in analysis and results documents</t>
  </si>
  <si>
    <t>If the state indicated that analysis methods and results are contained in a separate document(s) for any program in columns E-S, indicate the page/section numbers for where the program is addressed in the document(s). If analysis methods and results are not contained in a separate document(s), write "N/A."</t>
  </si>
  <si>
    <t>"All Plans" tab in 2025 SNC TorD_AAS_Supplemental File</t>
  </si>
  <si>
    <t xml:space="preserve">The formulas below are used to populate the service menu on each program tab: </t>
  </si>
  <si>
    <t>ID selected services:</t>
  </si>
  <si>
    <t>I.B.3.a</t>
  </si>
  <si>
    <t>I.B.3.b</t>
  </si>
  <si>
    <t>I.B.3.c</t>
  </si>
  <si>
    <t>I.B.3.d</t>
  </si>
  <si>
    <t>I.B.3.e</t>
  </si>
  <si>
    <t>I.B.3.f</t>
  </si>
  <si>
    <t>I.B.3.g</t>
  </si>
  <si>
    <t>I.B.3.h</t>
  </si>
  <si>
    <t>I.B.3.i</t>
  </si>
  <si>
    <t>I.B.3.j</t>
  </si>
  <si>
    <t>I.B.3.k</t>
  </si>
  <si>
    <t>I.B.3.l</t>
  </si>
  <si>
    <t xml:space="preserve">Join: </t>
  </si>
  <si>
    <t>Remove commas:</t>
  </si>
  <si>
    <t>Subcontractor Network Certification Network Adequacy and Access Assurances Report (NAAAR)</t>
  </si>
  <si>
    <t>Managed Care Health Plan Name</t>
  </si>
  <si>
    <t>County</t>
  </si>
  <si>
    <t>Submission Scenerio/Circumstance</t>
  </si>
  <si>
    <t>Reporting Year or Period</t>
  </si>
  <si>
    <t>Submission Date</t>
  </si>
  <si>
    <t>Section A. Access and network adequacy standards required for Subcontractors</t>
  </si>
  <si>
    <t xml:space="preserve">Instructions: Medi-Cal managed care health plans (MCP) must use this section to report on access and network adequacy standards for Subcontractors. </t>
  </si>
  <si>
    <t>Standard 1</t>
  </si>
  <si>
    <t>Standard 2</t>
  </si>
  <si>
    <t>Standard 3</t>
  </si>
  <si>
    <t>Standard 4</t>
  </si>
  <si>
    <t>Standard 5</t>
  </si>
  <si>
    <t>Standard 6</t>
  </si>
  <si>
    <t>Standard 7</t>
  </si>
  <si>
    <t>Standard 8</t>
  </si>
  <si>
    <t>Standard 9</t>
  </si>
  <si>
    <t>Standard 10</t>
  </si>
  <si>
    <t>Standard 11</t>
  </si>
  <si>
    <t>Standard 12</t>
  </si>
  <si>
    <t>Standard 13</t>
  </si>
  <si>
    <t>Standard 14</t>
  </si>
  <si>
    <t>Standard 15</t>
  </si>
  <si>
    <t>Standard 16</t>
  </si>
  <si>
    <t>Standard 17</t>
  </si>
  <si>
    <t>Standard 18</t>
  </si>
  <si>
    <t>Standard 19</t>
  </si>
  <si>
    <t>Standard 20</t>
  </si>
  <si>
    <t>Standard 21</t>
  </si>
  <si>
    <t>Standard 22</t>
  </si>
  <si>
    <t>Standard 23</t>
  </si>
  <si>
    <t>Standard 24</t>
  </si>
  <si>
    <t>Standard 25</t>
  </si>
  <si>
    <t>Standard 26</t>
  </si>
  <si>
    <t>Standard 27</t>
  </si>
  <si>
    <t>Standard 28</t>
  </si>
  <si>
    <t>Standard 29</t>
  </si>
  <si>
    <t>Standard 30</t>
  </si>
  <si>
    <t>Standard 31</t>
  </si>
  <si>
    <t>Standard 32</t>
  </si>
  <si>
    <t>Standard 33</t>
  </si>
  <si>
    <t>Standard 34</t>
  </si>
  <si>
    <t>Standard 35</t>
  </si>
  <si>
    <t>Standard 36</t>
  </si>
  <si>
    <t>Standard 37</t>
  </si>
  <si>
    <t>Standard 38</t>
  </si>
  <si>
    <t>Standard 39</t>
  </si>
  <si>
    <t>Standard 40</t>
  </si>
  <si>
    <t>Standard 41</t>
  </si>
  <si>
    <t>Standard 42</t>
  </si>
  <si>
    <t>A.1</t>
  </si>
  <si>
    <t>Standard type</t>
  </si>
  <si>
    <t>Enter the standard type for each standard used in the program.</t>
  </si>
  <si>
    <t>Maximum time or distance</t>
  </si>
  <si>
    <t>Ease of getting an appointment timely</t>
  </si>
  <si>
    <t>Service fulfillment</t>
  </si>
  <si>
    <t>Provider to enrollee ratios</t>
  </si>
  <si>
    <t>Minimum # of Network Providers</t>
  </si>
  <si>
    <t>A.2</t>
  </si>
  <si>
    <t>Standard description</t>
  </si>
  <si>
    <t>Describe the standard (Example: 60 miles max. distance to an appointment).</t>
  </si>
  <si>
    <t>10 miles or 30 minutes</t>
  </si>
  <si>
    <t>15 miles or 30 minutes</t>
  </si>
  <si>
    <t>Non-urgent - within 10 business days to appointment from request</t>
  </si>
  <si>
    <t>Non-urgent - within 15 business day to appointment from request</t>
  </si>
  <si>
    <t>Non-urgent Follow-up - within 10 business days to appointment from request</t>
  </si>
  <si>
    <t>Non-urgent - within 15 business days to appointment from request</t>
  </si>
  <si>
    <t>Non-urgent - within 36 business days to appointment from request</t>
  </si>
  <si>
    <t>Preventative Care - within 40 business days to appointment from request</t>
  </si>
  <si>
    <t>Urgent Care - within 72 hours to appointment from request</t>
  </si>
  <si>
    <t>Urgent Care, no prior authorization required - within 48 hours to appt. from request</t>
  </si>
  <si>
    <t>Urgent Care, prior authorization required - within 96 hours to appt. from request</t>
  </si>
  <si>
    <t>Within 14 calendar days of request</t>
  </si>
  <si>
    <t>Within 7 calendar days of request</t>
  </si>
  <si>
    <t>Within 5 calendar days of request</t>
  </si>
  <si>
    <t>Answer within 10 minutes or less</t>
  </si>
  <si>
    <t>Call/respond within 30 minutes</t>
  </si>
  <si>
    <t xml:space="preserve">Providers are aware that Members are entitled to receive 24/7 interpretation services in any language </t>
  </si>
  <si>
    <t>1 FTE primary care physician to every 2,000 enrollees</t>
  </si>
  <si>
    <t>1 FTE physician to every 1,200 enrollees</t>
  </si>
  <si>
    <t>1 FTE non-physician to every 1,000 enrollees</t>
  </si>
  <si>
    <t>1 FTE behavioral health provider to every X enrollees, X based on annual utilization per county</t>
  </si>
  <si>
    <t>2 FTE behavioral health provider to every X enrollees, X based on annual utilization per county</t>
  </si>
  <si>
    <t>At least 1 federally qualified health center, where available, per county of operation</t>
  </si>
  <si>
    <t>At least 1 rural health center, where available, per county of operation</t>
  </si>
  <si>
    <t>If local initiative plan, all federally qualified health centers per county of operation</t>
  </si>
  <si>
    <t>If local initiative plan, all rural health centers per county of operation</t>
  </si>
  <si>
    <t>At least 1 freestanding birth center, where available, per county of operation</t>
  </si>
  <si>
    <t>At least 1 licensed midwife, where available, per county of operation</t>
  </si>
  <si>
    <t>At least 1 certified nurse midwife, where available, per county of operation</t>
  </si>
  <si>
    <t>Attempt to contract with all indian health care providers per county of operation</t>
  </si>
  <si>
    <t>A.3</t>
  </si>
  <si>
    <t>Provider type covered by standard</t>
  </si>
  <si>
    <t>Enter the provider type that the standard applies to.</t>
  </si>
  <si>
    <t>Dental</t>
  </si>
  <si>
    <t>Ancillary</t>
  </si>
  <si>
    <t>SNF/ICF-DD</t>
  </si>
  <si>
    <t>Member Services</t>
  </si>
  <si>
    <t>24 hr. Nurse Triage</t>
  </si>
  <si>
    <t>A.4</t>
  </si>
  <si>
    <t>Population covered by standard</t>
  </si>
  <si>
    <t xml:space="preserve">Enter the population that the standard applies to. </t>
  </si>
  <si>
    <t xml:space="preserve">Adult </t>
  </si>
  <si>
    <t>Pediatric</t>
  </si>
  <si>
    <t>Adult and pediatric</t>
  </si>
  <si>
    <t>MLTSS</t>
  </si>
  <si>
    <t>A.5</t>
  </si>
  <si>
    <t>Applicable region(s)</t>
  </si>
  <si>
    <t>Enter the region that the standard applies to.</t>
  </si>
  <si>
    <t>Statewide</t>
  </si>
  <si>
    <t>Dense</t>
  </si>
  <si>
    <t>Small</t>
  </si>
  <si>
    <t>Medium</t>
  </si>
  <si>
    <t>Section B. Analyses the MCP uses to monitor Subcontractor compliance with access and network adequacy standards reported in Section A</t>
  </si>
  <si>
    <t>Instructions: MCPs must use this section to report on the analyses that the MCP uses to assess Subcontractor compliance with the state's network adequacy standards under Title 42 Code of Federal Fegulations (CFR) section 438.68 and 42 CFR section 438.206; report on each analysis in columns F-M. If the MCP uses another type of analysis, enter that information in column M adding additional entries in adjacent columns as needed.</t>
  </si>
  <si>
    <t>Example: Geomapping</t>
  </si>
  <si>
    <t>Example: Provider Directory Review</t>
  </si>
  <si>
    <t>Geomapping</t>
  </si>
  <si>
    <t>Subcontractor Provider Directory Review</t>
  </si>
  <si>
    <t>Secret Shopper: 
Network Participation</t>
  </si>
  <si>
    <t>Secret Shopper: Appointment Availability</t>
  </si>
  <si>
    <t>Electronic Visit Verification Data Analysis</t>
  </si>
  <si>
    <t>Review of Grievances Related to Access</t>
  </si>
  <si>
    <t>Encounter Data Analysis</t>
  </si>
  <si>
    <t>Other (Specify)</t>
  </si>
  <si>
    <t>B.1</t>
  </si>
  <si>
    <t xml:space="preserve">Frequency of Analysis </t>
  </si>
  <si>
    <t>Indicate how frequently the MCP analyzes Subcontractor compliance with network adequacy standards under 42 CFR 438.68 and 42 CFR section 438.206 using the methods listed in columns F-M. If the MCP does not use the method, select "Not used for any Subcontractors".</t>
  </si>
  <si>
    <t>Quarterly</t>
  </si>
  <si>
    <t>Semi-annually</t>
  </si>
  <si>
    <t>Not used for any Subcontractors</t>
  </si>
  <si>
    <t>Not used for any plans</t>
  </si>
  <si>
    <t>B.2</t>
  </si>
  <si>
    <t>Analysis Methods</t>
  </si>
  <si>
    <t>For each analysis method in columns F-M, indicate whether the MCP uses the method to analyze Subcontractor compliance with 42 CFR 438.68 and/or 42 CFR section 438.206 for all, some, or none of the Subcontractors. If the MCP enters 'Used for some but not all Subcontractors' for any analysis method, report the Subcontractors for which the MCP uses the analysis method for in B.3.</t>
  </si>
  <si>
    <t>Used for all Subcontractors</t>
  </si>
  <si>
    <t>Used for some but not all Subcontractors</t>
  </si>
  <si>
    <t>None</t>
  </si>
  <si>
    <t>B.3</t>
  </si>
  <si>
    <t xml:space="preserve">Subcontractor-Specific Analysis </t>
  </si>
  <si>
    <t>If the MCP indicated in item B.2 that it uses an analysis method for some but not all Subcontractors, identify the subset of Subcontractors for which the method is used. Write the name of the Subcontractor(s) under the column with the corresponding type of analysis. If the MCP indicated in item B.2 that it uses the analysis method on all or none of the Subcontractors, write "N/A."</t>
  </si>
  <si>
    <t>Subcontractor B
Subcontractor D
Subcontractor H</t>
  </si>
  <si>
    <t>C. Subcontractor-level compliance data</t>
  </si>
  <si>
    <t>Instructions: MCPs should use this section to report on Subcontractor compliance with the state's network adequacy standards under 42 CFR 438.68 and 42 CFR section 438.206; report on each Subcontractor by county in columns F-AS.</t>
  </si>
  <si>
    <t>Example:Subcontractor 1</t>
  </si>
  <si>
    <t>Example:Subcontractor 2</t>
  </si>
  <si>
    <t>Subcontractor 1</t>
  </si>
  <si>
    <t>Subcontractor 2</t>
  </si>
  <si>
    <t>Subcontractor 3</t>
  </si>
  <si>
    <t>Subcontractor 4</t>
  </si>
  <si>
    <t>Subcontractor 5</t>
  </si>
  <si>
    <t>Subcontractor 6</t>
  </si>
  <si>
    <t>Subcontractor 7</t>
  </si>
  <si>
    <t>Subcontractor 8</t>
  </si>
  <si>
    <t>Subcontractor 9</t>
  </si>
  <si>
    <t>Subcontractor 10</t>
  </si>
  <si>
    <t>Subcontractor 11</t>
  </si>
  <si>
    <t>Subcontractor 12</t>
  </si>
  <si>
    <t>Subcontractor 13</t>
  </si>
  <si>
    <t>Subcontractor 14</t>
  </si>
  <si>
    <t>Subcontractor 15</t>
  </si>
  <si>
    <t>Subcontractor 16</t>
  </si>
  <si>
    <t>Subcontractor 17</t>
  </si>
  <si>
    <t>Subcontractor 18</t>
  </si>
  <si>
    <t>Subcontractor 19</t>
  </si>
  <si>
    <t>Subcontractor 20</t>
  </si>
  <si>
    <t>Subcontractor 21</t>
  </si>
  <si>
    <t>Subcontractor 22</t>
  </si>
  <si>
    <t>Subcontractor 23</t>
  </si>
  <si>
    <t>Subcontractor 24</t>
  </si>
  <si>
    <t>Subcontractor 25</t>
  </si>
  <si>
    <t>Subcontractor 26</t>
  </si>
  <si>
    <t>Subcontractor 27</t>
  </si>
  <si>
    <t>Subcontractor 28</t>
  </si>
  <si>
    <t>Subcontractor 29</t>
  </si>
  <si>
    <t>Subcontractor 30</t>
  </si>
  <si>
    <t>Subcontractor 31</t>
  </si>
  <si>
    <t>Subcontractor 32</t>
  </si>
  <si>
    <t>Subcontractor 33</t>
  </si>
  <si>
    <t>Subcontractor 34</t>
  </si>
  <si>
    <t>Subcontractor 35</t>
  </si>
  <si>
    <t>Subcontractor 36</t>
  </si>
  <si>
    <t>Subcontractor 37</t>
  </si>
  <si>
    <t>Subcontractor 38</t>
  </si>
  <si>
    <t>Subcontractor 39</t>
  </si>
  <si>
    <t>Subcontractor 40</t>
  </si>
  <si>
    <t>C.1.a</t>
  </si>
  <si>
    <t>Subcontractor Name</t>
  </si>
  <si>
    <t xml:space="preserve">In columns F-AS, enter the names of the Subcontractors that contract with the MCP as required to be certified by DHCS. </t>
  </si>
  <si>
    <t>Subcontractor A</t>
  </si>
  <si>
    <t>Subcontractor B</t>
  </si>
  <si>
    <t>C.1.b</t>
  </si>
  <si>
    <t>Population Served</t>
  </si>
  <si>
    <t>If the Subcontractor serves a specific population per their agreement with the MCP, enter that population. For example: Pediatrics.
If the Subcontractor does not serve a specific population, enter "All"</t>
  </si>
  <si>
    <t>All</t>
  </si>
  <si>
    <t>C.1.c</t>
  </si>
  <si>
    <t>Level of Delegation</t>
  </si>
  <si>
    <t>Fully delegated</t>
  </si>
  <si>
    <t>Partially delegated</t>
  </si>
  <si>
    <t>C.1.d</t>
  </si>
  <si>
    <t>Adult Primary Care</t>
  </si>
  <si>
    <t>Indicate whether the Subcontractor has been delegated Adult Primary Care</t>
  </si>
  <si>
    <t>C.1.e</t>
  </si>
  <si>
    <t>Pediatric Primary Care</t>
  </si>
  <si>
    <t>Indicate whether the Subcontractor has been delegated Pediatric Primary Care</t>
  </si>
  <si>
    <t>C.1.f</t>
  </si>
  <si>
    <t>Adult Specialty Care</t>
  </si>
  <si>
    <t>Indicate whether the Subcontractor has been delegated Adult Specialty Care</t>
  </si>
  <si>
    <t>C.1.g</t>
  </si>
  <si>
    <t>Pediatric Specialty Care</t>
  </si>
  <si>
    <t>Indicate whether the Subcontractor has been delegated Pediatric Specialty Care</t>
  </si>
  <si>
    <t>C.1.h</t>
  </si>
  <si>
    <t>Adult Non-Specialty Mental Health (NSMH)</t>
  </si>
  <si>
    <t>Indicate whether the Subcontractor has been delegated Adult NSMH</t>
  </si>
  <si>
    <t>C.1.i</t>
  </si>
  <si>
    <t>Pediatric NSMH</t>
  </si>
  <si>
    <t>Indicate whether the Subcontractor has been delegated Pediatric NSMH</t>
  </si>
  <si>
    <t>C.1.j</t>
  </si>
  <si>
    <t>OB/GYN Specialty Care</t>
  </si>
  <si>
    <t>Indicate whether the Subcontractor has been delegated OB/GYN Specialty Care</t>
  </si>
  <si>
    <t>C.1.k</t>
  </si>
  <si>
    <t>Hospitals</t>
  </si>
  <si>
    <t>Indicate whether the Subcontractor has been delegated Hospitals</t>
  </si>
  <si>
    <t>C.1.l</t>
  </si>
  <si>
    <t>Ancillary Services</t>
  </si>
  <si>
    <t>Indicate whether the Subcontractor has been delegated Ancillary Services</t>
  </si>
  <si>
    <t>C.1.m</t>
  </si>
  <si>
    <t>Member Services Line</t>
  </si>
  <si>
    <t>Indicate whether the Subcontractor has been delegated Member Services Line</t>
  </si>
  <si>
    <t>C.1.n</t>
  </si>
  <si>
    <t>24/7 Nurse Triage Line</t>
  </si>
  <si>
    <t>Indicate whether the Subcontractor has been delegated 24/7 Nurse Triage Line</t>
  </si>
  <si>
    <t>C.1.o</t>
  </si>
  <si>
    <t>Dental Care</t>
  </si>
  <si>
    <t>Indicate whether the Subcontractor has been delegated Dental Care</t>
  </si>
  <si>
    <t>C.1.p</t>
  </si>
  <si>
    <t>LTSS - SNF</t>
  </si>
  <si>
    <t>Indicate whether the Subcontractor has been delegated LTSS - SNF</t>
  </si>
  <si>
    <t>C.1.q</t>
  </si>
  <si>
    <t>LTSS - ICF</t>
  </si>
  <si>
    <t>Indicate whether the Subcontractor has been delegated LTSS - ICF</t>
  </si>
  <si>
    <t>C.2.a</t>
  </si>
  <si>
    <t>Assurance of Subcontractor Compliance with 42 CFR section 438.68</t>
  </si>
  <si>
    <t>Indicate whether the MCP assures that the Subcontractor complies with the state's network adequacy standards under 42 CFR section 438.68 based on each applicable analysis the MCP conducted for the Subcontractor during the reporting year/period. 
For example, if the MCP assessed Subcontractor compliance with 42 CFR section 438.68 using four quarterly geomapping within the reporting year, and the MCP determined that the Subcontractor complied with the network adequacy standards in all of those analyses, enter 'Yes, the Subcontractor complies based on all analyses.'
As another example, if the MCP assessed Subcontractor compliance with 42 CFR section 438.68 using two semi-annual geomapping analyses within the reporting year and the MCP determined that the Subcontractor did not comply with the network adequacy standards in at least one of those analyses, then enter 'No, the Subcontractor does not comply based on all analyses.'"</t>
  </si>
  <si>
    <t>Yes, the Subcontractor complies based on all analyses</t>
  </si>
  <si>
    <t xml:space="preserve">No, the Subcontractor does not comply based on all analyses </t>
  </si>
  <si>
    <t>C.2.b</t>
  </si>
  <si>
    <t>Description of Analyses Results</t>
  </si>
  <si>
    <t xml:space="preserve">Describe the results of each of the analyses that support the assurance above of the Subcontractor’s compliance with the state's network adequacy standards under 42 CFR section 438.68. In the description of results, address each standard under 42 CFR section 438.68 that applies to the Subcontractor and each of the analyses (including dates of the analyses) that the MCP used to assess Subcontractor compliance with each standard. </t>
  </si>
  <si>
    <t>Quarterly geomapping conducted in 3/20, 6/20, 9/20, 12/20 showed Subcontractor A compliant with all the time or distance standards for all ZIP Codes for a small county:
Primary Care - 30 min.
Core Specialty - 45 mi.
•	Cardiology
•	Dermatology 
•	Endocrinology
•	Nephrology
•	Neurology
•	Oncology
•	ENT/Otolaryngology	
•	Gastroenterology	
•	Ophthalmology
•	Orthopedic Surgery
•	General Surgery	
•	Physical Medicine/Rehabilitation
•	Hematology	
•	Psychiatry
•	HIV/AIDS/Infectious Diseases
•	Adult Pulmonology
NSMH - 75 minutes
OB/GYN - 45 miles
Hospitals &amp; Dental - 30 minutes</t>
  </si>
  <si>
    <t>Geomapping conducted in December 2020 showed Subcontractor B compliant with all the time or distance standards for all rural ZIP Codes, with the exception of the deficiencies noted in item C.2.c below. 
Primary Care - 30 min.
Core Specialty - 90 min.
•	Cardiology	
•	Nephrology
•	Neurology
•	Oncology
•	ENT/Otolaryngology	
•	Gastroenterology	
•	Orthopedic Surgery
•	General Surgery	
•	Physical Medicine/Rehabilitation
•	Hematology	
•	Psychiatry
•	HIV/AIDS/Infectious Diseases
•	Adult Pulmonology
OB/GYN - 60 miles
Hospitals - 30 minutes</t>
  </si>
  <si>
    <t>C.2.c</t>
  </si>
  <si>
    <t>Subcontractor Deficiencies with 42 CFR section 438.68 (Part 1)</t>
  </si>
  <si>
    <t>If the MCP cannot assure Subcontractor compliance with the state's network adequacy standards under 42 CFR section 438.68 based on at least one analysis conducted within the reporting period, describe Subcontractor deficiencies identified during the reporting period and indicate which of the analyses that uncovered the Subcontractor's deficiencies.
If the MCP selected "Yes, the Subcontractor complies based on all analyses" in C.2.a, write "N/A."</t>
  </si>
  <si>
    <t>Geomapping conducted in December 2020 showed that Subcontractor B no longer met time or distance standards for the following core specialists in rural areas for ZIP Codes 96104, 96108, 96112 and 96115:
Adult/Pediatric Dermatology 
Adult/Pediatric Endocrinology
Adult/Pediatric Ophthalmology</t>
  </si>
  <si>
    <t>C.2.d</t>
  </si>
  <si>
    <t>Subcontractor Deficiencies with 42 CFR section 438.68 (Part 2)</t>
  </si>
  <si>
    <t>If the MCP cannot assure Subcontractor compliance with the state's network adequacy standards under 42 CFR section 438.68 based on at least one analysis conducted within the reporting period, describe what the Subcontractor will do to achieve compliance and how the MCP will monitor the Subcontractor's progress. 
If the MCP selected "Yes, the Subcontractor complies based on all analyses" in C.2.a, write "N/A."</t>
  </si>
  <si>
    <t>Subcontractor B attempted to find the specialists within time or distance and could not find any, requested AAS</t>
  </si>
  <si>
    <t>C.2.e</t>
  </si>
  <si>
    <t>Reassessment for Subcontractor Deficiencies</t>
  </si>
  <si>
    <t>If the MCP identified any Subcontractor deficiencies in C.2.c, indicate when (month/year) the MCP will reassess the Subcontractor's Network to determine whether the Subcontractor has remediated those deficiencies.</t>
  </si>
  <si>
    <t>Will reassess Subcontractor B compliance at next annual geomapping analysis 12/21</t>
  </si>
  <si>
    <t>C.2.f</t>
  </si>
  <si>
    <t>Alternative Access Standards Granted</t>
  </si>
  <si>
    <t>Describe any time or distance alternative access standards that the MCP granted to the Subcontractor under 42 CFR section 438.68. 
If there are no exceptions, write "None."</t>
  </si>
  <si>
    <t>In ZIP Codes 96104, 96108, 96112 and 96115:
Adult Dermatology: 75 mins &amp; 65 mi
Pediatric Dermatology: 75 mins &amp; 65 mi
Adult Endocrinology: 65 mins &amp; 50 mi
Pediatric Endocrinology: 75 mins &amp; 55 mi
Adult Opthalmology: 80 mins &amp; 50 mi
Pediatric Ophthalmology: 75 mins &amp; 50 mi</t>
  </si>
  <si>
    <t>C.2.g</t>
  </si>
  <si>
    <t>Justification for Alternative Access Standards Granted</t>
  </si>
  <si>
    <t>If the MCP identified any alternative access standards granted to the Subcontractor under 42 CFR section 438.68 in C.2.f, describe the justification for granting the alternative access standard(s).
If there are no alternative access standards, write "N/A."</t>
  </si>
  <si>
    <t>Lack of specialty providers in the county, but was able to find several in an adjacent urban county that were in a reasonable time or distance.</t>
  </si>
  <si>
    <t>C.3.a</t>
  </si>
  <si>
    <t>Assurance of Subcontractor Compliance with 42 CFR section 438.2056</t>
  </si>
  <si>
    <t>Indicate whether the MCP assures that the Subcontractor complies with the state's availability of services standards under 42 CFR section 438.206 based on each applicable analysis the MCP conducted for the Subcontractor during the reporting year/period. 
For example, if the MCP assessed Subcontractor compliance with 42 CFR section 438.206 using four quarterly reviews of grievances related to access and two semi-annual provider directory review analyses within the reporting period, and the MCP determined that the Subcontractor complied with the network adequancy standards in all of those analyses, enter 'Yes, the Subcontractor complies based on all analyses.'
As another example, if the MCP assessed subcontractor compliance with 42 CFR section 438.206 using two semi-annual reviews of grievances related to access and an annual secret shopper analysis within the reporting period, and the MCP determined that the Subcontractor did not comply with the network adequacy standards in at least one of those analyses, enter 'No, the Subcontractor does not comply based on all analyses.'"</t>
  </si>
  <si>
    <t>C.3.b</t>
  </si>
  <si>
    <t>Describe the results of each of the analyses that support the assurance above of the Subcontractor’s compliance with the state's network adequacy standards under 42 CFR section 438.206. In the description of results, address each standard under 42 CFR section 438.206 that applies to the Subcontractor and each of the analyses (including dates of the analyses) that the MCP used to assess Subcontractor compliance with each standard.</t>
  </si>
  <si>
    <t>Annual Timely Access Survey conducted annually (9/20) showed compliance with all small county timely access standards except those deficiencies noted in item C.3.c:
Primary Care - Urgent, no PA
Primary Care - Urgent, requiring PA
Primary Care - Non-urgent
Specialty Care &amp; Ancillary - Non-urgent
Member Services Line 
24/7 Nurse Triage Line
Provider Interpretation Services
Dental
LTSS - ICF-DD
Provider network report conducted in  4/20 and 10/20 showed Subcontractor A compliant with all provider to member ratios and MPTs:
Primary Care Physician to Members
Physician to Members
Non-Physician to Members
Federally Qualified Health Center (FQHC)
Rural Health Clinic (RHC)
Freestanding Birth Center (FBC)
Certified Nurse Midwife (CNM)
Licensed Midwife (LM)</t>
  </si>
  <si>
    <t>Provider Directory Review conducted on  6/20 and 12/20 and Appointment &amp; Access Availability Survey conducted annually (12/20) showed compliance w/all rural county timely access standards:
Primary Care - Urgent, no PA
Primary Care - Urgent, requiring PA
Primary Care - Non-urgent
Specialty Care - Non-urgent
Ancillary - Non-urgent
Member Services Line 
24/7 Nurse Triage Line
Provider Interpretation Services
Provider network report conducted on 3/20, 6/20, 9/20, 12/20 showed Subcontractor B compliant with all provider to member ratios and MPTs:
Primary Care Physician to Members
Physician to Members
Non-Physician to Members
Federally Qualified Health Center (FQHC)
Rural Health Clinic (RHC)
Freestanding Birth Center (FBC)
Certified Nurse Midwife (CNM)
Licensed Midwife (LM)</t>
  </si>
  <si>
    <t>C.3.c</t>
  </si>
  <si>
    <t>Subcontractor Deficiencies with 42 CFR section 438.206 (Part 1)</t>
  </si>
  <si>
    <t>If the MCP cannot assure Subcontractor compliance the state's network adequacy standards under 42 CFR section 438.206 based on at least one analysis conducted within the reporting period, describe Subcontractor deficiencies identified during the reporting period and indicate which of the analyses that uncovered the Subcontractor's deficiencies.
If the MCP selected "Yes, the Subcontractor complies based on all analyses" in C.3.a, write "N/A."</t>
  </si>
  <si>
    <t>Annual Timely Access Survey conducted in September 2020 showed that Subcontractor A did not meet the timely access standards for appointments for the following Providers for a small county:
Adult/Pediatric NSMH Providers
Adult/Pediatric Oncology
LTSS - SNF</t>
  </si>
  <si>
    <t>C.3.d</t>
  </si>
  <si>
    <t>Subcontractor Deficiencies with 42 CFR section 438.206 (Part 2)</t>
  </si>
  <si>
    <t>If the MCP cannot assure subcontractor compliance  with the state's network adequacy standards under 42 CFR section 438.206 based on at least one analysis conducted within the reporting period, describe what the Subcontractor will do to achieve compliance and how the MCP will monitor the Subcontractor's progress. 
If the MCP selected "Yes, the Subcontractor complies based on all analyses" in C.3.a, write "N/A."</t>
  </si>
  <si>
    <t>MCP will monitor Subcontractor A through a corrective action process where they will be required to submit a corrective action plan, carry out that plan and become compliant within 6 months of the initiation of corrective action by the MCP. In the interim Subcontractor A is required to submit monthly progress reports.</t>
  </si>
  <si>
    <t>C.3.e</t>
  </si>
  <si>
    <t>If the MCP identified any Subcontractor deficiencies in C.3.c, indicate when (month/year) the MCP will reassess the Subcontractor's availability of services to determine whether the Subcontractor has remediated those deficiencies.</t>
  </si>
  <si>
    <t>MCP wil reassess Subcontractor A at the next Annual Timely Access Survey in September 2021.</t>
  </si>
  <si>
    <t>45 miles or 75 minutes</t>
  </si>
  <si>
    <t>No, the Subcontractor does not comply based on all analyses</t>
  </si>
  <si>
    <t xml:space="preserve">Annually </t>
  </si>
  <si>
    <t>Independence Medical Group</t>
  </si>
  <si>
    <t>Adventist Health</t>
  </si>
  <si>
    <t>30 miles or 60 minutes</t>
  </si>
  <si>
    <t xml:space="preserve">Health Net Community Solutions, Inc. </t>
  </si>
  <si>
    <t xml:space="preserve"> Los Angeles</t>
  </si>
  <si>
    <t>Annually: Provider Appointment Availability Survey and Provider After-Hours Availability Survey</t>
  </si>
  <si>
    <t>All Subcontractors on this NAAAR.</t>
  </si>
  <si>
    <t>Subcontractor 41</t>
  </si>
  <si>
    <t>Subcontractor 42</t>
  </si>
  <si>
    <t>Subcontractor 43</t>
  </si>
  <si>
    <t>Subcontractor 44</t>
  </si>
  <si>
    <t>Subcontractor 45</t>
  </si>
  <si>
    <t>Subcontractor 46</t>
  </si>
  <si>
    <t>Subcontractor 47</t>
  </si>
  <si>
    <t>Subcontractor 48</t>
  </si>
  <si>
    <t>Subcontractor 49</t>
  </si>
  <si>
    <t>Subcontractor 50</t>
  </si>
  <si>
    <t>Subcontractor 51</t>
  </si>
  <si>
    <t>Subcontractor 52</t>
  </si>
  <si>
    <t>Subcontractor 53</t>
  </si>
  <si>
    <t>Subcontractor 54</t>
  </si>
  <si>
    <t>Subcontractor 55</t>
  </si>
  <si>
    <t>Subcontractor 56</t>
  </si>
  <si>
    <t>Subcontractor 57</t>
  </si>
  <si>
    <t>Subcontractor 58</t>
  </si>
  <si>
    <t>Subcontractor 59</t>
  </si>
  <si>
    <t>Subcontractor 60</t>
  </si>
  <si>
    <t>Subcontractor 61</t>
  </si>
  <si>
    <t>Subcontractor 62</t>
  </si>
  <si>
    <t>Subcontractor 63</t>
  </si>
  <si>
    <t>Subcontractor 64</t>
  </si>
  <si>
    <t>Subcontractor 65</t>
  </si>
  <si>
    <t>Subcontractor 66</t>
  </si>
  <si>
    <t>Subcontractor 67</t>
  </si>
  <si>
    <t>Subcontractor 68</t>
  </si>
  <si>
    <t>Subcontractor 69</t>
  </si>
  <si>
    <t>Subcontractor 70</t>
  </si>
  <si>
    <t>Access IPA</t>
  </si>
  <si>
    <t>All Care Medical</t>
  </si>
  <si>
    <t>Allied Pacific of California</t>
  </si>
  <si>
    <t>Alpha Care Medical Group - LA</t>
  </si>
  <si>
    <t>AltaMed</t>
  </si>
  <si>
    <t>Angeles IPA</t>
  </si>
  <si>
    <t>Associated Dignity Medical Group, Inc</t>
  </si>
  <si>
    <t>Associated Hispanic Physicians</t>
  </si>
  <si>
    <t>Bella Vista</t>
  </si>
  <si>
    <t>Citrus Valley Medical</t>
  </si>
  <si>
    <t>Community Family Care</t>
  </si>
  <si>
    <t>DHS</t>
  </si>
  <si>
    <t>El Proyecto Del Barrio</t>
  </si>
  <si>
    <t>Emanate Health IPA</t>
  </si>
  <si>
    <t>Empire Healthcare</t>
  </si>
  <si>
    <t>Exceptional Care Medical</t>
  </si>
  <si>
    <t>Family Health Alliance</t>
  </si>
  <si>
    <t>Global Care Medical</t>
  </si>
  <si>
    <t>Health Care LA</t>
  </si>
  <si>
    <t>Heritage Provider Network</t>
  </si>
  <si>
    <t>Karing Physicians</t>
  </si>
  <si>
    <t>LaSalle Medical</t>
  </si>
  <si>
    <t>Mid Cities</t>
  </si>
  <si>
    <t>Noble Community</t>
  </si>
  <si>
    <t>PIH Health Phys - Affiliated</t>
  </si>
  <si>
    <t>Preferred IPA</t>
  </si>
  <si>
    <t>Regent Medical Group</t>
  </si>
  <si>
    <t>San Judas Medical</t>
  </si>
  <si>
    <t>Memorialcare Select</t>
  </si>
  <si>
    <t>Serendib Healthyways, Inc</t>
  </si>
  <si>
    <t>Serra Community Medical Clinic Inc</t>
  </si>
  <si>
    <t>South Atlantic Medical</t>
  </si>
  <si>
    <t>Southland San Gabriel Valley</t>
  </si>
  <si>
    <t>St. Vincent IPA Medical Group</t>
  </si>
  <si>
    <t>Prospect Medical Group</t>
  </si>
  <si>
    <t>Molina Health</t>
  </si>
  <si>
    <t>MOLINA - ADVENTIST HEALTH</t>
  </si>
  <si>
    <t>MOLINA - ALLIANCE HEALTH SYSTEMS IPA</t>
  </si>
  <si>
    <t>MOLINA - ALLIED PACIFIC OF CALIFORNIA IPA</t>
  </si>
  <si>
    <t>MOLINA - ALPHA CARE MEDICAL GROUP INC</t>
  </si>
  <si>
    <t>MOLINA - ALTAMED HLTH SRVS</t>
  </si>
  <si>
    <t>MOLINA - ANGELES IPA</t>
  </si>
  <si>
    <t>MOLINA - ASSOCIATED DIGNITY MEDICAL GROUP, INC</t>
  </si>
  <si>
    <t>MOLINA - ASSOCIATED HISPANIC PHYSICIANS</t>
  </si>
  <si>
    <t>MOLINA - BELLA VISTA MEDICAL GROUP</t>
  </si>
  <si>
    <t>MOLINA - CAL CARE IPA</t>
  </si>
  <si>
    <t>MOLINA - CALIFORNIA PACIFIC PHYSICIANS MEDICAL GROUP</t>
  </si>
  <si>
    <t>MOLINA - COMMUNITY FAMILY CARE IPA</t>
  </si>
  <si>
    <t>MOLINA - EPDB</t>
  </si>
  <si>
    <t>MOLINA - EXCEPTIONAL CARE IPA AVALON MEDICAL GROUP OF WHITTIER</t>
  </si>
  <si>
    <t>MOLINA - GLOBAL CARE MED GRP IPA</t>
  </si>
  <si>
    <t>MOLINA - HEALTH CARE L.A. IPA</t>
  </si>
  <si>
    <t>MOLINA - HEALTHY NEW LIFE MEDICAL CORP</t>
  </si>
  <si>
    <t>MOLINA - HPN - DESERT OASIS HEALTH CARE</t>
  </si>
  <si>
    <t>MOLINA - LA DHS</t>
  </si>
  <si>
    <t>MOLINA - LA SALLE MEDICAL ASSOCIATES IPA SAN BERNARDINO</t>
  </si>
  <si>
    <t>MOLINA - LOS ANGELES MED CTR</t>
  </si>
  <si>
    <t>MOLINA - MEMORIAL CARE</t>
  </si>
  <si>
    <t>MOLINA - NOBLE COMMUNITY MED ASSOCIATES INC. MID ORANGE</t>
  </si>
  <si>
    <t>MOLINA - PIH HEALTH PHYSICIANS</t>
  </si>
  <si>
    <t>MOLINA - PREFERRED IPA - VALLEY PRESB</t>
  </si>
  <si>
    <t>MOLINA - PROSPECT MEDICAL GROUP</t>
  </si>
  <si>
    <t>MOLINA - REGENT MEDICAL GROUP</t>
  </si>
  <si>
    <t>MOLINA - SERENDIB HEALTHWAYS</t>
  </si>
  <si>
    <t>MOLINA - SERRA COMMUNITY MEDICAL CLINIC</t>
  </si>
  <si>
    <t>MOLINA - SOUTH ATLANTIC MEDICAL GROUP IPA</t>
  </si>
  <si>
    <t>MOLINA - SOUTHLAND ADVANTAGE MED GRP INC</t>
  </si>
  <si>
    <t>MOLINA - SOUTHLAND SAN GABRIEL VALLEY</t>
  </si>
  <si>
    <t>MOLINA - SUPERIOR CHOICE MEDICAL GROUP</t>
  </si>
  <si>
    <t>ALL</t>
  </si>
  <si>
    <t xml:space="preserve">Geomapping conducted in September 2025 showed Access IPA did not meet time or distance standards for PCP nor any of the core specialists.
</t>
  </si>
  <si>
    <t xml:space="preserve">Geomapping conducted showed Adventist Health compliant with all the time or distance standards for all ZIP Codes for a dense county, once exceptions are made utilizing telehealth and/or LOA with closer OON providers, if there are any.
</t>
  </si>
  <si>
    <t xml:space="preserve">In response to a CAP, updated geomapping conducted showed All Care Medical compliant with all the time or distance standards for all ZIP Codes for a dense county, once exceptions are made utilizing telehealth and/or LOA with closer OON providers, if there are any.
</t>
  </si>
  <si>
    <t xml:space="preserve">Geomapping conducted showed Allied Pacific of California compliant with all the time or distance standards for all ZIP Codes for a dense county, once exceptions are made utilizing telehealth and/or LOA with closer OON providers, if there are any.
</t>
  </si>
  <si>
    <t xml:space="preserve">Geomapping conducted showed Associated Dignity Medical Group compliant with all the time or distance standards for all ZIP Codes for a dense county.
</t>
  </si>
  <si>
    <t xml:space="preserve">Geomapping conducted showed AltaMed compliant with all the time or distance standards for all ZIP Codes for a dense county, once exceptions are made utilizing telehealth and/or LOA with closer OON providers, if there are any.
</t>
  </si>
  <si>
    <t xml:space="preserve">Geomapping conducted showed Angeles IPA compliant with all the time or distance standards for all ZIP Codes for a dense county, once exceptions are made utilizing telehealth and/or LOA with closer OON providers, if there are any.
</t>
  </si>
  <si>
    <t xml:space="preserve">Geomapping conducted showed Associated Dignity Medical Group compliant with all the time or distance standards for all ZIP Codes for a dense county, once exceptions are made utilizing telehealth and/or LOA with closer OON providers, if there are any.
</t>
  </si>
  <si>
    <t xml:space="preserve">Geomapping conducted showed Associated Hispanic Physicians compliant with all the time or distance standards for all ZIP Codes for a dense county, once exceptions are made utilizing telehealth and/or LOA with closer OON providers, if there are any.
</t>
  </si>
  <si>
    <t xml:space="preserve">Geomapping conducted showed Bella Vista compliant with all the time or distance standards for all ZIP Codes for a dense county, once exceptions are made utilizing telehealth and/or LOA with closer OON providers, if there are any.
</t>
  </si>
  <si>
    <t xml:space="preserve">Geomapping conducted showed Citrus Valley Medical compliant with all the time or distance standards for all ZIP Codes for a dense county, once exceptions are made utilizing telehealth and/or LOA with closer OON providers, if there are any.
</t>
  </si>
  <si>
    <t xml:space="preserve">Geomapping conducted in September 2025 showed Community Family Care compliant with PCP  time or distance standards, but not for core specialty care as noted in item C.2.c below. 
Primary Care - 30 min.
Core Specialty – 30 or 60 or 75 min.
	Cardiology
	Dermatology
	Endocrinology
	ENT/ Otolaryngology
	Gastroenterology
	General Surgery
	Hematology 
	Nephrology
	Neurology
	Oncology 
	Ophthalmology
	Orthopedic Surgery
	OB/GYN
</t>
  </si>
  <si>
    <t xml:space="preserve">Geomapping conducted showed DHS compliant with all the time or distance standards for all ZIP Codes for a dense county, once exceptions are made utilizing telehealth and/or LOA with closer OON providers, if there are any.
</t>
  </si>
  <si>
    <t xml:space="preserve">Geomapping conducted showed El Proyecto Del Barrio compliant with all the time or distance standards for all ZIP Codes for a dense county, once exceptions are made utilizing telehealth and/or LOA with closer OON providers, if there are any.
</t>
  </si>
  <si>
    <t xml:space="preserve">Geomapping conducted showed Emanate Health IPA compliant with all the time or distance standards for all ZIP Codes for a dense county, once exceptions are made utilizing telehealth and/or LOA with closer OON providers, if there are any.
</t>
  </si>
  <si>
    <t xml:space="preserve">Geomapping conducted showed Empire Healthcare compliant with all the time or distance standards for all ZIP Codes for a dense county, once exceptions are made utilizing telehealth and/or LOA with closer OON providers, if there are any.
</t>
  </si>
  <si>
    <t xml:space="preserve">In response to a CAP, updated geomapping conducted showed Exceptional Care Medical compliant with all the time or distance standards for all ZIP Codes for a dense county, once exceptions are made utilizing telehealth and/or LOA with closer OON providers, if there are any.
</t>
  </si>
  <si>
    <t>Geomapping conducted in September 2025 showed Family Health Alliance did not meet time or distance standards for the following core specialists in rural areas of multiple ZIP Codes. 
Core Specialty - 30 min.
	Cardiology
	Dermatoogy
	Endocrinology
	ENT/ Otolaryngology
	Gastroenterology
	Hematology
	HIV/AIDS Specialists/Infectious Disease
	General Surgery
	Oncology
	Pulmonology</t>
  </si>
  <si>
    <t xml:space="preserve">Geomapping conducted showed Global Care Medical compliant with all the time or distance standards for all ZIP Codes for a dense county, once exceptions are made utilizing telehealth and/or LOA with closer OON providers, if there are any.
</t>
  </si>
  <si>
    <t xml:space="preserve">Geomapping conducted showed Health Care LA compliant with all the time or distance standards for all ZIP Codes for a dense county, once exceptions are made utilizing telehealth and/or LOA with closer OON providers, if there are any.
</t>
  </si>
  <si>
    <t xml:space="preserve">Geomapping conducted showed Heritage Provider Network compliant with all the time or distance standards for all ZIP Codes for a dense county, once exceptions are made utilizing telehealth and/or LOA with closer OON providers, if there are any.
</t>
  </si>
  <si>
    <t xml:space="preserve">Geomapping conducted showed Karing Physicians compliant with all the time or distance standards for all ZIP Codes for a dense county, once exceptions are made utilizing telehealth and/or LOA with closer OON providers, if there are any.
</t>
  </si>
  <si>
    <t xml:space="preserve">Geomapping conducted showed LaSalle Medical compliant with all the time or distance standards for all ZIP Codes for a dense county, once exceptions are made utilizing telehealth and/or LOA with closer OON providers, if there are any.
</t>
  </si>
  <si>
    <t xml:space="preserve">Geomapping conducted in September 2025 showed Mid Cities met time or distance standards for PCP and the core specialists, except those noted in C.2.c. 
Core Specialty - 30 min.
</t>
  </si>
  <si>
    <t xml:space="preserve">Geomapping conducted in September 2025 showed Noble Community met time or distance standards for PCP and the core specialists, except those noted in C.2.c. 
Core Specialty - 30 min.
</t>
  </si>
  <si>
    <t xml:space="preserve">Geomapping conducted in September 2025 showed PIH Health Phys - Affiliated met time or distance standards for PCP and the core specialists, except those noted in C.2.c. 
Core Specialty - 30 min.
</t>
  </si>
  <si>
    <t xml:space="preserve">Geomapping conducted showed Preferred IPA compliant with all the time or distance standards for all ZIP Codes for a dense county, once exceptions are made utilizing telehealth and/or LOA with closer OON providers, if there are any.
</t>
  </si>
  <si>
    <t xml:space="preserve">Geomapping conducted in September 2025 showed Regent Medical Group met time or distance standards for PCP and the core specialists, except those noted in C.2.c. 
Core Specialty - 30 min.
</t>
  </si>
  <si>
    <t xml:space="preserve">Geomapping conducted showed San Judas Medical compliant with all the time or distance standards for all ZIP Codes for a dense county, once exceptions are made utilizing telehealth and/or LOA with closer OON providers, if there are any.
</t>
  </si>
  <si>
    <t xml:space="preserve">Geomapping conducted showed Memorialcare Select compliant with all the time or distance standards for all ZIP Codes for a dense county, once exceptions are made utilizing telehealth and/or LOA with closer OON providers, if there are any.
</t>
  </si>
  <si>
    <t xml:space="preserve">Geomapping conducted in September 2025 showed Serendib Healthyways, Inc met time or distance standards for the following core specialists 
Core Specialty - 30 min.
Dermatology
Ophthalmology
</t>
  </si>
  <si>
    <t xml:space="preserve">Geomapping conducted showed Serra Community Medical Clinic Inc compliant with all the time or distance standards for all ZIP Codes for a dense county, once exceptions are made utilizing telehealth and/or transportation with closer OON providers, if there are any.
</t>
  </si>
  <si>
    <t xml:space="preserve">Geomapping conducted in September 2025 showed South Atlantic Medical did not meet time or distance standards for PCP nor any of the core specialists.
</t>
  </si>
  <si>
    <t xml:space="preserve">Geomapping conducted in September 2025 showed Southland San Gabriel Valley did not meet time or distance standards for PCP nor any of the core specialists.
</t>
  </si>
  <si>
    <t xml:space="preserve">Geomapping conducted showed St. Vincent IPA Medical Group compliant with all the time or distance standards for all ZIP Codes for a dense county.
</t>
  </si>
  <si>
    <t xml:space="preserve">Geomapping conducted in September 2025 showed Prospect Medical Group did not meet time or distance standards for PCP nor any of the core specialists.
</t>
  </si>
  <si>
    <t xml:space="preserve">Geomapping conducted showed Molina Health compliant with all the time or distance standards for all ZIP Codes for a dense county, once exceptions are made utilizing telehealth and/or LOA with closer OON providers, if there are any.
</t>
  </si>
  <si>
    <t>Geomapping conducted showed Subcontractor MOLINA - ADVENTIST HEALTH non-compliant with time or distance standards for some dense ZIP codes spelled out in C.2.c.
Primary Care - 30 minutes or 10 miles
Core Specialty Care - 30 minutes or 15 miles</t>
  </si>
  <si>
    <t>Geomapping conducted showed Subcontractor MOLINA - ALLIANCE HEALTH SYSTEMS IPA non-compliant with time or distance standards for some dense ZIP codes spelled out in C.2.c.
Primary Care - 30 minutes or 10 miles
Core Specialty Care - 30 minutes or 15 miles</t>
  </si>
  <si>
    <t>Geomapping conducted showed Subcontractor MOLINA - ALLIED PACIFIC OF CALIFORNIA IPA non-compliant with time or distance standards for some dense ZIP codes spelled out in C.2.c.
Primary Care - 30 minutes or 10 miles
Core Specialty Care - 30 minutes or 15 miles</t>
  </si>
  <si>
    <t>Geomapping conducted showed Subcontractor MOLINA - ALPHA CARE MEDICAL GROUP INC non-compliant with time or distance standards for some dense ZIP codes spelled out in C.2.c.
Primary Care - 30 minutes or 10 miles
Core Specialty Care - 30 minutes or 15 miles</t>
  </si>
  <si>
    <t>Geomapping conducted showed Subcontractor MOLINA - ALTAMED HLTH SRVS non-compliant with time or distance standards for some dense ZIP codes spelled out in C.2.c.
Primary Care - 30 minutes or 10 miles
Core Specialty Care - 30 minutes or 15 miles</t>
  </si>
  <si>
    <t>Geomapping conducted showed Subcontractor MOLINA - ANGELES IPA non-compliant with time or distance standards for some dense ZIP codes spelled out in C.2.c.
Primary Care - 30 minutes or 10 miles
Core Specialty Care - 30 minutes or 15 miles</t>
  </si>
  <si>
    <t>Geomapping conducted showed Subcontractor MOLINA - ASSOCIATED DIGNITY MEDICAL GROUP, INC non-compliant with time or distance standards for some dense ZIP codes spelled out in C.2.c.
Primary Care - 30 minutes or 10 miles
Core Specialty Care - 30 minutes or 15 miles</t>
  </si>
  <si>
    <t>Geomapping conducted showed Subcontractor MOLINA - ASSOCIATED HISPANIC PHYSICIANS non-compliant with time or distance standards for some dense ZIP codes spelled out in C.2.c.
Primary Care - 30 minutes or 10 miles
Core Specialty Care - 30 minutes or 15 miles</t>
  </si>
  <si>
    <t>Geomapping conducted showed Subcontractor MOLINA - BELLA VISTA MEDICAL GROUP non-compliant with time or distance standards for some dense ZIP codes spelled out in C.2.c.
Primary Care - 30 minutes or 10 miles
Core Specialty Care - 30 minutes or 15 miles</t>
  </si>
  <si>
    <t>Geomapping conducted showed Subcontractor MOLINA - CAL CARE IPA non-compliant with time or distance standards for some dense ZIP codes spelled out in C.2.c.
Primary Care - 30 minutes or 10 miles
Core Specialty Care - 30 minutes or 15 miles</t>
  </si>
  <si>
    <t>Geomapping conducted showed Subcontractor MOLINA - CALIFORNIA PACIFIC PHYSICIANS MEDICAL GROUP non-compliant with time or distance standards for some dense ZIP codes spelled out in C.2.c.
Primary Care - 30 minutes or 10 miles
Core Specialty Care - 30 minutes or 15 miles</t>
  </si>
  <si>
    <t>Geomapping conducted showed Subcontractor MOLINA - COMMUNITY FAMILY CARE IPA non-compliant with time or distance standards for some dense ZIP codes spelled out in C.2.c.
Primary Care - 30 minutes or 10 miles
Core Specialty Care - 30 minutes or 15 miles</t>
  </si>
  <si>
    <t>Geomapping conducted showed Subcontractor MOLINA - EPDB non-compliant with time or distance standards for some dense ZIP codes spelled out in C.2.c.
Primary Care - 30 minutes or 10 miles
Core Specialty Care - 30 minutes or 15 miles</t>
  </si>
  <si>
    <t>Geomapping conducted showed Subcontractor MOLINA - EXCEPTIONAL CARE IPA AVALON MEDICAL GROUP OF WHITTIER non-compliant with time or distance standards for some dense ZIP codes spelled out in C.2.c.
Primary Care - 30 minutes or 10 miles
Core Specialty Care - 30 minutes or 15 miles</t>
  </si>
  <si>
    <t>Geomapping conducted showed Subcontractor MOLINA - GLOBAL CARE MED GRP IPA non-compliant with time or distance standards for some dense ZIP codes spelled out in C.2.c.
Primary Care - 30 minutes or 10 miles
Core Specialty Care - 30 minutes or 15 miles</t>
  </si>
  <si>
    <t>Geomapping conducted showed Subcontractor MOLINA - HEALTH CARE L.A. IPA non-compliant with time or distance standards for some dense ZIP codes spelled out in C.2.c.
Primary Care - 30 minutes or 10 miles
Core Specialty Care - 30 minutes or 15 miles</t>
  </si>
  <si>
    <t>Geomapping conducted showed Subcontractor MOLINA - HEALTHY NEW LIFE MEDICAL CORP non-compliant with time or distance standards for some dense ZIP codes spelled out in C.2.c.
Primary Care - 30 minutes or 10 miles
Core Specialty Care - 30 minutes or 15 miles</t>
  </si>
  <si>
    <t>Geomapping conducted showed Subcontractor MOLINA - HPN - DESERT OASIS HEALTH CARE non-compliant with time or distance standards for some dense ZIP codes spelled out in C.2.c.
Primary Care - 30 minutes or 10 miles
Core Specialty Care - 30 minutes or 15 miles</t>
  </si>
  <si>
    <t>Geomapping conducted showed Subcontractor MOLINA - LA DHS non-compliant with time or distance standards for some dense ZIP codes spelled out in C.2.c.
Primary Care - 30 minutes or 10 miles
Core Specialty Care - 30 minutes or 15 miles</t>
  </si>
  <si>
    <t>Geomapping conducted showed Subcontractor MOLINA - LA SALLE MEDICAL ASSOCIATES IPA SAN BERNARDINO non-compliant with time or distance standards for some dense ZIP codes spelled out in C.2.c.
Primary Care - 30 minutes or 10 miles
Core Specialty Care - 30 minutes or 15 miles</t>
  </si>
  <si>
    <t>Geomapping conducted showed Subcontractor MOLINA - LOS ANGELES MED CTR non-compliant with time or distance standards for some dense ZIP codes spelled out in C.2.c.
Primary Care - 30 minutes or 10 miles
Core Specialty Care - 30 minutes or 15 miles</t>
  </si>
  <si>
    <t>Geomapping conducted showed Subcontractor MOLINA - MEMORIAL CARE non-compliant with time or distance standards for some dense ZIP codes spelled out in C.2.c.
Primary Care - 30 minutes or 10 miles
Core Specialty Care - 30 minutes or 15 miles</t>
  </si>
  <si>
    <t>Geomapping conducted showed Subcontractor MOLINA - NOBLE COMMUNITY MED ASSOCIATES INC. MID ORANGE non-compliant with time or distance standards for some dense ZIP codes spelled out in C.2.c.
Primary Care - 30 minutes or 10 miles
Core Specialty Care - 30 minutes or 15 miles</t>
  </si>
  <si>
    <t>Geomapping conducted showed Subcontractor MOLINA - PIH HEALTH PHYSICIANS non-compliant with time or distance standards for some dense ZIP codes spelled out in C.2.c.
Primary Care - 30 minutes or 10 miles
Core Specialty Care - 30 minutes or 15 miles</t>
  </si>
  <si>
    <t>Geomapping conducted showed Subcontractor MOLINA - PREFERRED IPA - VALLEY PRESB non-compliant with time or distance standards for some dense ZIP codes spelled out in C.2.c.
Primary Care - 30 minutes or 10 miles
Core Specialty Care - 30 minutes or 15 miles</t>
  </si>
  <si>
    <t>Geomapping conducted showed Subcontractor MOLINA - PROSPECT MEDICAL GROUP non-compliant with time or distance standards for some dense ZIP codes spelled out in C.2.c.
Primary Care - 30 minutes or 10 miles
Core Specialty Care - 30 minutes or 15 miles</t>
  </si>
  <si>
    <t>Geomapping conducted showed Subcontractor MOLINA - REGENT MEDICAL GROUP non-compliant with time or distance standards for some dense ZIP codes spelled out in C.2.c.
Primary Care - 30 minutes or 10 miles
Core Specialty Care - 30 minutes or 15 miles</t>
  </si>
  <si>
    <t>Geomapping conducted showed Subcontractor MOLINA - SERENDIB HEALTHWAYS non-compliant with time or distance standards for some dense ZIP codes spelled out in C.2.c.
Primary Care - 30 minutes or 10 miles
Core Specialty Care - 30 minutes or 15 miles</t>
  </si>
  <si>
    <t>Geomapping conducted showed Subcontractor MOLINA - SERRA COMMUNITY MEDICAL CLINIC non-compliant with time or distance standards for some dense ZIP codes spelled out in C.2.c.
Primary Care - 30 minutes or 10 miles
Core Specialty Care - 30 minutes or 15 miles</t>
  </si>
  <si>
    <t>Geomapping conducted showed Subcontractor MOLINA - SOUTH ATLANTIC MEDICAL GROUP IPA non-compliant with time or distance standards for some dense ZIP codes spelled out in C.2.c.
Primary Care - 30 minutes or 10 miles
Core Specialty Care - 30 minutes or 15 miles</t>
  </si>
  <si>
    <t>Geomapping conducted showed Subcontractor MOLINA - SOUTHLAND ADVANTAGE MED GRP INC non-compliant with time or distance standards for some dense ZIP codes spelled out in C.2.c.
Primary Care - 30 minutes or 10 miles
Core Specialty Care - 30 minutes or 15 miles</t>
  </si>
  <si>
    <t>Geomapping conducted showed Subcontractor MOLINA - SOUTHLAND SAN GABRIEL VALLEY non-compliant with time or distance standards for some dense ZIP codes spelled out in C.2.c.
Primary Care - 30 minutes or 10 miles
Core Specialty Care - 30 minutes or 15 miles</t>
  </si>
  <si>
    <t>Geomapping conducted showed Subcontractor MOLINA - SUPERIOR CHOICE MEDICAL GROUP non-compliant with time or distance standards for some dense ZIP codes spelled out in C.2.c.
Primary Care - 30 minutes or 10 miles
Core Specialty Care - 30 minutes or 15 miles</t>
  </si>
  <si>
    <t>Geomapping conducted in September 2024 showed Access IPA did not meet time or distance standards for every provider type, for multiple ZIP Codes
Endocrinology
HIV/AIDS Specialists/Infectious Disease
Nephrology
Physical Medicine and Rehabilitation
Pulmonology</t>
  </si>
  <si>
    <t>Geomapping conducted in September 2025 showed Community Family Care did not meet time or distance standards for the following core specialists in rural areas of multiple ZIP Codes. 
Core Specialty – 30 min.
	Cardiology
	Dermatology
	Endocrinology
	ENT/ Otolaryngology
	Gastroenterology
	General Surgery
	Hematology 
	Nephrology
	Neurology
	Oncology 
	Ophthalmology
	Orthopedic Surgery
	OB/GYN
	HIV/AIDS Specialists/Infectious Disease
	Physical Medicine/Rehabilitation
	Pulmonology</t>
  </si>
  <si>
    <t>Geomapping conducted in September 2024 showed Family Health Alliance did not meet time or distance standards for core specialists in rural areas for multiple ZIP Codes</t>
  </si>
  <si>
    <t>Geomapping conducted in September 2024 showed Mid Cities did not meet time or distance standards for the core specialists indicated below for multiple ZIP Codes
Hematology
Oncology
Pulmonology</t>
  </si>
  <si>
    <t>Geomapping conducted in September 2024 showed Noble Community did not meet time or distance standards for the core specialists indicated below for multiple ZIP Codes
Endocrinology
HIV/AIDS Specialists/Infectious Disease
Nephrology
Physical Medicine and Rehabilitation
Pulmonology</t>
  </si>
  <si>
    <t>Geomapping conducted in September 2024 showed PIH Health Phys - Affiliated did not meet time or distance standards for the core specialists indicated below for multiple ZIP Codes
Endocrinology
HIV/AIDS Specialists/Infectious Disease
Neurology
Physical Medicine and Rehabilitation
Pulmonology</t>
  </si>
  <si>
    <t>Geomapping conducted in September 2024 showed Regent Medical Group did not meet time or distance standards for the core specialists indicated below for multiple ZIP Codes
Endocrinology
ENT/ Otolaryngology
General Surgery
HIV/AIDS Specialists/Infectious Disease
Neurology
Physical Medicine and Rehabilitation
Pulmonology</t>
  </si>
  <si>
    <t>Geomapping conducted in September 2024 showed Serendib Healthyways, Inc did not meet time or distance standards for all other core specialists in rural areas for multiple ZIP Codes</t>
  </si>
  <si>
    <t>Geomapping conducted in September 2024 showed South Atlantic Medical did not meet time or distance standards for every provider type, for multiple ZIP Codes
Endocrinology
HIV/AIDS Specialists/Infectious Disease
Nephrology
Physical Medicine and Rehabilitation
Pulmonology</t>
  </si>
  <si>
    <t>Geomapping conducted in September 2024 showed Southland San Gabriel Valley did not meet time or distance standards for every provider type, for multiple ZIP Codes
Dermatology
Endocrinology
Orthopedic Surgery
Physical Medicine and Rehabilitation
Pulmonology</t>
  </si>
  <si>
    <t>Geomapping conducted in September 2024 showedProspect Medical Group did not meet time or distance standards for every provider type, for multiple ZIP Codes
Cardiology/ Interventional Cardiology
Endocrinology
ENT/ Otolaryngology
General Surgery
HIV/AIDS Specialists/Infectious Disease
Neurology
Orthopedic Surgery
Physical Medicine and Rehabilitation
Pulmonology</t>
  </si>
  <si>
    <t>Geomapping conducted showed that Subcontractor MOLINA - ADVENTIST HEALTH no longer met time or distance standards in the following ZIP codes for the following primary and core specialists in dense areas:
Exhibit B-1: PCPs
90045, 90066, 90094, 90245, 90250, 90254, 90260, 90265, 90266, 90274, 90275, 90277, 90278, 90291, 90292, 90293, 90401, 90402, 90403, 90404, 90405, 90501, 90502, 90503, 90504, 90505, 90704, 90710, 90717, 90731, 90732, 90744, 90745, 90802, 90813, 91301, 91302, 91303, 91304, 91306, 91307, 91311, 91321, 91326, 91344, 91350, 91351, 91354, 91355, 91361, 91362, 91364, 91367, 91381, 91384, 91387, 91390, 91706, 91710, 91711, 91722, 91723, 91724, 91740, 91741, 91744, 91750, 91765, 91766, 91767, 91768, 91773, 91789, 91790, 91791, 91792, 93243,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90002, 90003, 90008, 90016, 90024, 90025, 90034, 90035, 90043, 90044, 90045, 90047, 90049, 90056, 90059, 90061, 90064, 90066, 90067, 90094, 90201, 90212, 90220, 90221, 90222, 90230, 90232, 90240, 90241, 90242, 90245, 90247, 90248, 90249, 90250, 90254,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91006, 91010, 91301, 91302, 91303, 91304, 91306, 91307, 91311, 91316, 91321, 91324, 91325, 91326, 91331, 91335, 91340, 91342, 91343, 91344, 91345, 91350, 91351, 91352, 91354, 91355, 91356, 91361, 91362, 91364, 91367, 91381, 91384, 91387, 91390, 91402, 91405, 91406, 91411, 91702, 91706, 91710, 91711, 91722, 91723, 91724, 91731, 91732, 91733, 91740, 91741, 91744, 91745, 91746, 91748, 91750, 91765, 91766, 91767, 91768, 91773, 91789, 91790, 91791, 91792, 93243, 93510, 93532, 93534, 93535, 93536, 93543, 93544, 93550, 93551, 93552, 93553, 93560, 93563, 93591
PCP OB/GYN
OB/GYN</t>
  </si>
  <si>
    <t>Geomapping conducted showed that Subcontractor MOLINA - ALLIANCE HEALTH SYSTEMS IPA no longer met time or distance standards in the following ZIP codes for the following primary and core specialists in dense areas:
Exhibit B-1: PCPs
90265, 90274, 90275, 90277, 90505, 90704, 90717, 90731, 90732, 90803, 91301, 91302, 91303, 91304, 91306, 91307, 91311, 91321, 91324, 91325, 91326, 91335, 91340, 91344, 91345, 91350, 91351, 91354, 91355, 91361, 91362, 91364, 91367, 91381, 91384, 91387, 91390, 93243, 93510, 93532, 93534, 93535, 93536, 93543, 93544, 93550, 93551, 93552, 93553, 93560,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90254, 90265, 90274, 90275, 90277, 90290, 90291, 90401, 90402, 90403, 90405, 90503, 90505, 90601, 90602, 90603, 90604, 90605, 90623, 90630, 90631, 90638, 90650, 90670, 90701, 90703, 90704, 90706, 90710, 90712, 90713, 90715, 90716, 90717, 90731, 90732, 90744, 90755, 90802, 90803, 90804, 90805, 90806, 90807, 90808, 90810, 90813, 90814, 90815, 90831, 91001, 91006, 91007, 91008, 91010, 91016, 91024, 91104, 91107, 91301, 91302, 91303, 91304, 91306, 91307, 91311, 91316, 91321, 91324, 91325, 91326, 91331, 91335, 91340, 91342, 91343, 91344, 91345, 91350, 91351, 91352, 91354, 91355, 91356, 91361, 91362, 91364, 91367, 91381, 91384, 91387, 91390, 91401, 91402, 91403, 91405, 91406, 91411, 91423, 91436, 91605, 91606, 91607, 91702, 91706, 91710, 91711, 91722, 91723, 91724, 91731, 91732, 91740, 91741, 91744, 91745, 91746, 91748, 91750, 91765, 91766, 91767, 91768, 91773, 91775, 91780, 91789, 91790, 91791, 91792, 93243, 93510, 93532, 93534, 93535, 93536, 93543, 93544, 93550, 93551, 93552, 93553, 93560, 93563, 93591
PCP OB/GYN
OB/GYN</t>
  </si>
  <si>
    <t>Geomapping conducted showed that Subcontractor MOLINA - ALLIED PACIFIC OF CALIFORNIA IPA no longer met time or distance standards in the following ZIP codes for the following primary and core specialists in dense areas:
Exhibit B-1: PCPs
90265, 90704, 91350, 91354, 91384, 91390, 93243, 93532, 93534, 93535, 93536, 93543, 93544, 93550, 93551, 93552, 93560, 93591
PCP
Pediatric PCP
Exhibit B-2: Core Specialists
90001, 90002, 90003, 90008, 90011, 90016, 90018, 90019, 90024, 90025, 90034, 90035, 90036, 90037, 90043, 90044, 90045, 90047, 90048, 90049, 90056, 90059, 90061, 90062, 90064, 90066, 90067, 90069, 90077, 90094, 90211, 90212, 90220, 90221, 90222, 90230, 90232, 90245, 90247, 90248, 90249, 90250, 90254, 90260, 90262, 90265, 90266, 90272, 90274, 90275, 90277, 90278, 90280, 90290, 90291, 90292, 90293, 90301, 90302, 90303, 90304, 90305, 90401, 90402, 90403, 90404, 90405, 90501, 90502, 90503, 90504, 90505, 90623, 90630, 90638, 90650, 90701, 90703, 90704, 90706, 90710, 90712, 90713, 90715, 90716, 90717, 90723, 90731, 90732, 90744, 90745, 90746, 90755, 90802, 90803, 90804, 90805, 90806, 90807, 90808, 90810, 90813, 90814, 90815, 90831, 91040,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91711,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90265, 90274, 90275, 90277, 90505, 90704, 90712, 90717, 90731, 90732, 90744, 90755, 90802, 90803, 90804, 90805, 90806, 90807, 90808, 90810, 90813, 90814, 90815, 90831, 91301, 91302, 91303, 91304, 91306, 91307, 91311, 91316, 91321, 91324, 91325, 91326, 91331, 91335, 91340, 91342, 91343, 91344, 91345, 91350, 91351, 91354, 91355, 91356, 91361, 91362, 91364, 91367, 91381, 91384, 91387, 91402, 91405, 91406, 93243, 93532, 93535, 93536, 93544, 93553, 93560, 93563, 93591
PCP OB/GYN
OB/GYN</t>
  </si>
  <si>
    <t>Geomapping conducted showed that Subcontractor MOLINA - ALPHA CARE MEDICAL GROUP INC no longer met time or distance standards in the following ZIP codes for the following primary and core specialists in dense areas:
Exhibit B-1: PCPs
90002, 90003, 90008, 90016, 90024, 90025, 90034, 90035, 90043, 90044, 90045, 90046, 90047, 90049, 90056, 90059, 90061, 90064, 90066, 90067, 90069, 90077, 90094, 90212, 90220, 90221, 90222, 90230, 90232, 90245, 90247, 90248, 90249, 90250, 90254, 90260, 90265, 90266, 90272, 90274, 90275, 90277, 90278, 90290, 90291, 90292, 90293, 90301, 90302, 90303, 90304, 90305, 90401, 90402, 90403, 90404, 90405, 90501, 90502, 90503, 90504, 90505, 90623, 90630, 90650, 90701, 90703, 90704, 90710, 90712, 90713, 90715, 90716, 90717, 90731, 90732, 90744, 90745, 90746, 90755, 90802, 90803, 90804, 90805, 90806, 90807, 90808, 90810, 90813, 90814, 90815, 90831, 91040, 91042, 91201,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</si>
  <si>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ALTAMED HLTH SRVS no longer met time or distance standards in the following ZIP codes for the following primary and core specialists in dense areas:
Exhibit B-1: PCPs
90265, 90704, 91301, 91350, 91354, 91355, 91361, 91362, 91384, 93243, 93532, 93536, 93544, 93560, 93563
PCP
Pediatric PCP
Exhibit B-2: Core Specialists
90066, 90094, 90254, 90265, 90275, 90277, 90290, 90291, 90292, 90293, 90505, 90631, 90704, 90731, 90732, 90802, 90803, 91001, 91006, 91007, 91010, 91016, 91024, 91107, 91301, 91302, 91303, 91304, 91306, 91307, 91311, 91316, 91321, 91324, 91325, 91326, 91331, 91335, 91340, 91342, 91343, 91344, 91345, 91350, 91351, 91352, 91354, 91355, 91356, 91361, 91362, 91364, 91367, 91381, 91384, 91387, 91390, 91401, 91402, 91403, 91405, 91406, 91411, 91423, 91436, 91605, 91606, 91607, 91702, 91706, 91710, 91711, 91722, 91723, 91724, 91740, 91741, 91744, 91745, 91750, 91765, 91766, 91767, 91768, 91773,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Exhibit B-3: OB/GYNs
90265, 90274, 90275, 90277, 90501, 90503, 90505, 90603, 90604, 90623, 90630, 90631, 90638, 90650, 90701, 90703, 90704, 90710, 90713, 90715, 90716, 90717, 90731, 90732, 90744, 90755, 90802, 90803, 90804, 90806, 90808, 90813, 90814, 90815, 90831, 91001, 91006, 91007, 91010, 91016, 91024, 91107, 91301, 91303, 91304, 91306, 91307, 91311, 91321, 91324, 91325, 91326, 91331, 91335, 91340, 91342, 91343, 91344, 91345, 91350, 91351, 91354, 91355, 91356, 91361, 91362, 91364, 91367, 91381, 91384, 91387, 91390, 91406, 91702, 91706, 91710, 91711, 91722, 91723, 91724, 91740, 91741, 91744, 91745, 91746, 91748, 91750, 91765, 91766, 91767, 91768, 91773, 91789, 91790, 91791, 91792, 93243, 93510, 93532, 93534, 93535, 93536, 93543, 93544, 93550, 93551, 93552, 93553, 93560, 93563, 93591
PCP OB/GYN
OB/GYN</t>
  </si>
  <si>
    <t>Geomapping conducted showed that Subcontractor MOLINA - ANGELES IPA no longer met time or distance standards in the following ZIP codes for the following primary and core specialists in dense areas:
Exhibit B-1: PCPs
90265, 90704, 91301, 91304, 91361, 91362, 93243, 93532, 93536, 93544, 93560, 93563
PCP
Pediatric PCP
Exhibit B-2: Core Specialists
90045, 90245, 90250, 90254, 90260, 90265, 90266, 90275, 90277, 90278, 90290, 90291, 90292, 90293, 90401, 90402, 90403, 90405, 90601, 90602, 90603, 90604, 90605, 90606, 90631, 90638, 90650, 90704, 91001, 91006, 91007, 91008, 91010, 91016, 91024, 91101, 91103, 91104, 91105, 91107, 91206, 91301, 91302, 91303, 91304, 91306, 91307, 91311, 91316, 91321, 91324, 91325, 91326, 91331, 91335, 91340, 91342, 91343, 91344, 91345, 91350, 91351, 91352, 91354, 91355, 91356, 91361, 91362, 91364, 91367, 91381, 91384, 91387, 91390, 91401, 91402, 91403, 91405, 91406, 91411, 91423, 91436, 91605, 91606, 91607, 91702, 91706, 91710, 91711, 91722, 91723, 91724, 91732, 91740, 91741, 91744, 91745, 91746, 91748, 91750, 91765, 91766, 91767, 91768, 91773, 91780,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90004, 90005, 90006, 90007, 90008, 90010, 90012, 90015, 90016, 90017, 90018, 90019, 90020, 90024, 90025, 90026, 90027, 90028, 90029, 90031, 90034, 90035, 90036, 90038, 90039, 90041, 90042, 90043, 90045, 90046, 90048, 90049, 90056, 90057, 90064, 90065, 90066, 90067, 90068, 90069, 90071, 90077, 90094, 90210, 90211, 90212, 90230, 90232, 90245, 90249, 90250, 90254, 90260, 90265, 90266, 90272, 90274, 90275, 90277, 90278, 90290, 90291, 90292, 90293, 90302, 90304, 90401, 90402, 90403, 90404, 90405, 90501, 90502, 90503, 90504, 90505, 90704, 90710, 90717, 90731, 90732, 90744, 90745, 90802, 90810, 90813, 90831, 91001, 91006, 91007, 91008, 91010, 91011, 91016, 91020, 91024, 91040, 91042, 91101, 91103, 91104, 91105, 91107,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91732, 91740, 91741, 91744, 91746, 91750, 91765, 91766, 91767, 91768, 91773, 91789, 91790, 91791, 91792, 93243, 93510, 93532, 93534, 93535, 93536, 93543, 93544, 93550, 93551, 93552, 93553, 93560, 93563, 93591
PCP OB/GYN
OB/GYN</t>
  </si>
  <si>
    <t>Geomapping conducted showed that Subcontractor MOLINA - ASSOCIATED DIGNITY MEDICAL GROUP, INC no longer met time or distance standards in the following ZIP codes for the following primary and core specialists in dense areas:
Exhibit B-1: PCPs
90024, 90025, 90027, 90028, 90034, 90035, 90036, 90038, 90046, 90048, 90049, 90064, 90066, 90067, 90069, 90077, 90210, 90211, 90212, 90245, 90254, 90265, 90266, 90272, 90290, 90291, 90293, 90401, 90402, 90403, 90404, 90405, 90631, 90638, 90704, 91001, 91006, 91007, 91008, 91010, 91016, 91020, 91024, 91040, 91042, 91101, 91103, 91104, 91106, 91107, 91108, 91201, 91202, 91203,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91740, 91741, 91744, 91745, 91746, 91748, 91750, 91765, 91766, 91767, 91768, 91773, 91775, 91776, 91780, 91789, 91790, 91791, 91792,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</si>
  <si>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ASSOCIATED HISPANIC PHYSICIANS no longer met time or distance standards in the following ZIP codes for the following primary and core specialists in dense areas:
Exhibit B-1: PCPs
90265, 90704, 91301, 91302, 91350, 91351, 91354, 91355, 91361, 91362, 91384, 91390, 93243, 93510, 93532, 93534, 93535, 93536, 93543, 93544, 93550, 93551, 93552, 93553, 93560, 93563, 93591
PCP
Pediatric PCP
Exhibit B-2: Core Specialists
90008, 90016, 90018, 90019, 90024, 90025, 90034, 90035, 90037, 90043, 90045, 90046, 90048, 90049, 90056, 90059, 90061, 90062, 90064, 90066, 90067, 90069, 90077, 90094, 90210, 90211, 90212, 90220, 90221, 90222, 90230, 90232, 90240, 90241, 90242, 90245, 90247, 90249, 90250, 90254, 90255, 90260, 90265, 90266, 90272, 90274, 90275, 90277, 90278, 90290, 90291, 90292, 90293, 90301, 90302, 90304, 90305, 90401, 90402, 90403, 90404, 90405, 90501, 90502, 90503, 90504, 90505, 90601, 90602, 90603, 90604, 90605, 90606, 90623, 90630, 90631, 90638, 90650, 90660, 90670, 90701, 90703, 90704, 90706, 90710, 90712, 90713, 90715, 90716, 90717, 90723, 90731, 90732, 90744, 90745, 90746, 90755, 90802, 90803, 90804, 90805, 90806, 90807, 90808, 90810, 90813, 90814, 90815, 90831, 91001, 91006, 91007, 91008, 91010, 91016, 91020, 91024, 91040, 91042, 91104, 91107, 91201, 91202,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91765, 91766, 91767, 91768, 91773, 91780,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90045, 90066, 90094, 90201, 90220, 90221, 90222, 90240, 90241, 90242, 90245, 90247, 90249, 90250, 90254, 90260, 90262, 90265, 90266, 90270, 90274, 90275, 90277, 90278, 90280, 90291, 90292, 90293, 90304,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91024, 91104, 91107, 91301, 91302, 91303, 91304, 91306, 91307, 91311, 91316, 91321, 91324, 91325, 91326, 91331, 91335, 91340, 91342, 91343, 91344, 91345, 91350, 91351, 91352, 91354, 91355, 91356, 91361, 91362, 91364, 91367, 91381, 91384, 91387, 91390, 91402, 91405, 91406, 91411, 91702, 91706, 91710, 91711, 91722, 91723, 91724, 91731, 91732, 91733, 91740, 91741, 91744, 91745, 91746, 91748, 91750, 91765, 91766, 91767, 91768, 91773, 91780, 91789, 91790, 91791, 91792, 93243, 93510, 93532, 93534, 93535, 93536, 93543, 93544, 93550, 93551, 93552, 93553, 93560, 93563, 93591
PCP OB/GYN
OB/GYN</t>
  </si>
  <si>
    <t>Geomapping conducted showed that Subcontractor MOLINA - BELLA VISTA MEDICAL GROUP no longer met time or distance standards in the following ZIP codes for the following primary and core specialists in dense areas:
Exhibit B-1: PCPs
90265, 90275, 90704, 91010, 91350, 91351, 91354, 91355, 91384, 91387, 91390, 91702, 91710, 91711, 91722, 91723, 91724, 91740, 91741, 91750, 91766, 91767, 91768, 91773, 93243, 93510, 93532, 93534, 93535, 93536, 93543, 93544, 93550, 93551, 93552, 93553, 93560, 93563, 93591
PCP
Pediatric PCP
Exhibit B-2: Core Specialists
90016, 90022, 90024, 90025, 90027, 90028, 90034, 90035, 90041, 90042, 90045, 90046, 90047, 90048, 90049, 90056, 90061, 90064, 90066, 90067, 90069, 90077, 90094, 90210, 90211, 90212, 90220, 90230, 90232, 90240, 90241, 90242, 90245, 90247, 90248, 90249, 90250, 90254, 90260, 90265, 90266, 90272, 90274, 90275, 90277, 90278,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91206,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90045, 90066, 90094, 90220, 90221, 90240, 90241, 90242, 90245, 90247, 90249, 90250, 90254, 90260, 90265, 90266, 90274, 90275, 90277, 90278, 90290, 90291, 90292, 90293, 90301, 90304, 90401, 90402, 90403, 90404, 90405, 90501, 90502, 90503, 90504, 90505, 90601, 90602, 90603, 90604, 90605, 90606, 90623, 90630, 90631, 90638, 90650, 90670, 90701, 90703, 90704, 90706, 90710, 90712, 90713, 90715, 90716, 90717, 90723, 90731, 90732, 90744, 90745, 90746, 90755, 90802, 90803, 90804, 90805, 90806, 90807, 90808, 90810, 90813, 90814, 90815, 90831, 91001, 91006, 91007, 91010, 91016, 91024, 91040, 91107,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91702, 91706, 91710, 91711, 91722, 91723, 91724, 91740, 91741, 91744, 91745, 91746, 91748, 91750, 91765, 91766, 91767, 91768, 91773, 91789, 91790, 91791, 91792, 93243, 93510, 93532, 93534, 93535, 93536, 93543, 93544, 93550, 93551, 93552, 93553, 93560, 93563, 93591
PCP OB/GYN
OB/GYN</t>
  </si>
  <si>
    <t>Geomapping conducted showed that Subcontractor MOLINA - CAL CARE IPA no longer met time or distance standards in the following ZIP codes for the following primary and core specialists in dense areas:
Exhibit B-1: PCPs
90265, 90704, 91301, 91350, 91354, 91355, 91361, 91362, 91384, 91390, 93243, 93510, 93532, 93534, 93535, 93536, 93543, 93544, 93550, 93551, 93552, 93560, 93591
PCP
Pediatric PCP
Exhibit B-2: Core Specialists
90001, 90002, 90003, 90011, 90016, 90018, 90019, 90024, 90025, 90034, 90035, 90036, 90037, 90041, 90042, 90045, 90048, 90049, 90062, 90064, 90066, 90067, 90069, 90077, 90094, 90211, 90212, 90230, 90232, 90241, 90242, 90245, 90247, 90249, 90250, 90254, 90255, 90260, 90262, 90265, 90266, 90272, 90274, 90275, 90277, 90278, 90280, 90290, 90291, 90292, 90293, 90401, 90402, 90403, 90404, 90405, 90501, 90502, 90503, 90504, 90505, 90601, 90602, 90603, 90604, 90605, 90606, 90623, 90630, 90631, 90638, 90650, 90670, 90701, 90703, 90704, 90706, 90710, 90712, 90713, 90715, 90716, 90717, 90723, 90731, 90732, 90744, 90745, 90802, 90803, 90808, 90813, 90814, 90815, 91001, 91006, 91007, 91010, 91016, 91020, 91024, 91040, 91101, 91103, 91104, 91105, 91107, 91201, 91202, 91203, 91205, 91206, 91214, 91301, 91302, 91303, 91304, 91306, 91307, 91311, 91316, 91321, 91324, 91325, 91326, 91331, 91335, 91340, 91342, 91343, 91344, 91345, 91350, 91351, 91352, 91354, 91355, 91356, 91361, 91362, 91364, 91367, 91381, 91384, 91387, 91390, 91401, 91402, 91403, 91405, 91406, 91411, 91423, 91436, 91501, 91504, 91505, 91601, 91604, 91605, 91606, 91607, 91702, 91706, 91710, 91711, 91722, 91723, 91724, 91732, 91740, 91741, 91744, 91745, 91746, 91748, 91750, 91765, 91766, 91767, 91768, 91773,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90265, 90274, 90275, 90277, 90290, 90505, 90603, 90604, 90623, 90630, 90631, 90638, 90650, 90701, 90703, 90704, 90713, 90715, 90716, 90717, 90731, 90732, 90744, 90755, 90802, 90803, 90804, 90806, 90808, 90813, 90814, 90815, 90831, 91001, 91006, 91007, 91008, 91010, 91016, 91024, 91104, 91107, 91301, 91302, 91303, 91304, 91306, 91307, 91311, 91316, 91321, 91324, 91325, 91326, 91331, 91335, 91340, 91342, 91343, 91344, 91345, 91350, 91351, 91352, 91354, 91355, 91356, 91361, 91362, 91364, 91367, 91381, 91384, 91387, 91390, 91401, 91402, 91403, 91405, 91406, 91411, 91423, 91436, 91605, 91606, 91607, 91702, 91706, 91710, 91711, 91722, 91723, 91724, 91731, 91732, 91740, 91741, 91744, 91745, 91746, 91748, 91750, 91765, 91766, 91767, 91768, 91773, 91775, 91780, 91789, 91790, 91791, 91792, 93243, 93510, 93532, 93534, 93535, 93536, 93543, 93544, 93550, 93551, 93552, 93553, 93560, 93563, 93591
PCP OB/GYN
OB/GYN</t>
  </si>
  <si>
    <t>Geomapping conducted showed that Subcontractor MOLINA - CALIFORNIA PACIFIC PHYSICIANS MEDICAL GROUP no longer met time or distance standards in the following ZIP codes for the following primary and core specialists in dense areas:
Exhibit B-1: PCPs
90001, 90003, 90004, 90005, 90006, 90007, 90008, 90010, 90011, 90012, 90013, 90014, 90015, 90016, 90017, 90018, 90019, 90020, 90022, 90023, 90024, 90025, 90026, 90027, 90028, 90029, 90031, 90032, 90033, 90034, 90035, 90036, 90037, 90038, 90039, 90041, 90042, 90043, 90044, 90045, 90046, 90047, 90048, 90049, 90056, 90057, 90062, 90063, 90064, 90065, 90066, 90067, 90068, 90069, 90071, 90077, 90079, 90094, 90210, 90211, 90212, 90230, 90232, 90245, 90249, 90250, 90254, 90260, 90265, 90266, 90272, 90278, 90290, 90291, 90292, 90293, 90301, 90302, 90303, 90304, 90305, 90401, 90402, 90403, 90404, 90405, 90601, 90602, 90603, 90604, 90605, 90606, 90631, 90638, 90640, 90660, 90704,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</si>
  <si>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COMMUNITY FAMILY CARE IPA no longer met time or distance standards in the following ZIP codes for the following primary and core specialists in dense areas:
Exhibit B-1: PCPs
90265, 90704, 91354, 91384, 91390, 91702, 91710, 91711, 91766, 91767, 91768, 93243, 93510, 93532, 93534, 93535, 93536, 93543, 93544, 93550, 93551, 93552, 93553, 93560, 93563, 93591
PCP
Pediatric PCP
Exhibit B-2: Core Specialists
90034, 90035, 90048, 90064, 90066, 90067, 90211, 90212, 90265, 90274, 90275, 90277, 90290, 90291, 90402, 90405, 90505, 90601, 90602, 90603, 90605, 90631, 90704, 90731, 90732, 90802, 90803, 90804, 90814, 90815, 91010, 91020, 91201, 91214, 91301, 91302, 91303, 91304, 91306, 91307, 91311, 91316, 91321, 91324, 91325, 91326, 91331, 91335, 91340, 91342, 91343, 91344, 91345, 91350, 91351, 91352, 91354, 91355, 91356, 91361, 91362, 91364, 91367, 91381, 91384, 91387, 91390, 91402, 91405, 91406, 91411, 91711, 91731, 91732, 91733, 91744, 91745, 91746,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90265, 90274, 90275, 90277, 90505, 90631, 90704, 90717, 90731, 90732, 91001, 91006, 91007, 91008, 91010, 91016, 91024, 91104, 91107, 91301, 91302, 91350, 91354, 91355, 91361, 91362, 91364, 91367, 91384, 91702, 91706, 91710, 91711, 91722, 91723, 91724, 91731, 91732, 91740, 91741, 91744, 91745, 91746, 91748, 91750, 91765, 91766, 91767, 91768, 91773, 91775, 91780, 91789, 91790, 91791, 91792, 93243, 93532, 93536, 93544, 93560, 93563
PCP OB/GYN
OB/GYN</t>
  </si>
  <si>
    <t>Geomapping conducted showed that Subcontractor MOLINA - EPDB no longer met time or distance standards in the following ZIP codes for the following primary and core specialists in dense areas:
Exhibit B-1: PCPs
90001, 90002, 90003, 90004, 90005, 90006, 90007, 90008, 90010, 90011, 90012, 90013, 90014, 90015, 90016, 90017, 90018, 90019, 90020, 90023, 90026, 90027, 90028, 90029, 90033, 90034, 90035, 90036, 90037, 90038, 90039, 90043, 90044, 90045, 90047, 90056, 90057, 90059, 90061, 90062, 90066, 90071, 90079, 90094, 90201, 90220, 90221, 90222, 90230, 90232, 90240, 90241, 90242, 90245, 90247, 90248, 90249, 90250, 90254, 90255, 90260, 90262, 90265, 90266, 90270, 90274, 90275, 90277, 90278, 90280, 90291, 90292, 90293, 90301, 90302, 90303, 90304, 90305, 90401, 90402, 90403, 90404, 90405, 90501, 90502, 90503, 90504, 90505, 90623, 90630, 90650, 90660, 90701, 90703, 90704, 90706, 90710, 90712, 90713, 90715, 90716, 90717, 90723, 90731, 90732, 90744, 90745, 90746, 90755, 90802, 90803, 90804, 90805, 90806, 90807, 90808, 90810, 90813, 90814, 90815, 90831, 91350, 91351, 91354, 91384, 91390, 93243, 93510, 93532, 93534, 93535, 93536, 93543, 93544, 93550, 93551, 93552, 93553, 93560,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90056, 90057, 90058, 90059, 90061, 90062, 90063, 90064, 90065, 90066, 90067, 90069, 90071, 90079, 90094, 90201, 90211, 90212, 90220, 90221, 90222, 90230, 90232, 90240, 90241, 90242, 90245, 90247, 90248, 90249, 90250, 90254, 90255, 90260, 90262, 90265, 90266, 90270, 90274, 90275, 90277, 90278, 90280, 90291, 90292, 90293, 90301, 90302, 90303, 90304, 90305, 90401,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91020, 91024, 91030, 91101, 91103, 91104, 91105, 91106, 91107, 91108, 91201, 91202, 91203, 91204, 91205, 91206, 91207, 91208, 91210, 91214, 91350, 91351, 91354, 91361, 91362, 91384, 91387, 91390, 91501, 91502, 91505, 91506,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</si>
  <si>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EXCEPTIONAL CARE IPA AVALON MEDICAL GROUP OF WHITTIER no longer met time or distance standards in the following ZIP codes for the following primary and core specialists in dense areas:
Exhibit B-1: PCPs
90265, 90704, 91301, 91302, 91354, 91361, 91362, 91384, 91390, 93243, 93510, 93532, 93534, 93535, 93536, 93543, 93544, 93550, 93551, 93552, 93553, 93560, 93591
PCP
Pediatric PCP
Exhibit B-2: Core Specialists
90004, 90005, 90006, 90007, 90008, 90010, 90012, 90015, 90016, 90017, 90018, 90019, 90020, 90024, 90025, 90026, 90027, 90028, 90029, 90031, 90034, 90035, 90036, 90038, 90039, 90041, 90042, 90043, 90044, 90045, 90046, 90047, 90048, 90049, 90056, 90057, 90059, 90061, 90064, 90065, 90066, 90067, 90068, 90069, 90071, 90077, 90094, 90210, 90211, 90212, 90220, 90221, 90222, 90230, 90232, 90245, 90247, 90250, 90254, 90260, 90262, 90265, 90266, 90272, 90274, 90275, 90277, 90278, 90290, 90291, 90292, 90293, 90301, 90302, 90303, 90304, 90305, 90401, 90402, 90403, 90404, 90405, 90501, 90502, 90503, 90504, 90505, 90603, 90604, 90623, 90630, 90631, 90638, 90701, 90703, 90704, 90710, 90712, 90713, 90715, 90716, 90717, 90731, 90732, 90744, 90745, 90746, 90755, 90802, 90803, 90804, 90805, 90806, 90807, 90808, 90810, 90813, 90814, 90815, 90831, 91001, 91006, 91007, 91008, 91010, 91011, 91016, 91020, 91024, 91040, 91042, 91101, 91103, 91104, 91105, 91106, 91107,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91740, 91741, 91744, 91745, 91746, 91748, 91750, 91765, 91766, 91767, 91768, 91773, 91780,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90045, 90245, 90250, 90254, 90260, 90265, 90266, 90274, 90275, 90277, 90278, 90291, 90292, 90293, 90401, 90402, 90403, 90405, 90501, 90503, 90504, 90505, 90631, 90704, 90710, 90717, 90731, 90732, 90744, 91301, 91302, 91303, 91304, 91306, 91307, 91311, 91316, 91321, 91324, 91325, 91326, 91331, 91335, 91340, 91342, 91343, 91344, 91345, 91350, 91351, 91352, 91354, 91355, 91356, 91361, 91362, 91364, 91367, 91381, 91384, 91387, 91390, 91402, 91405, 91406, 91411, 91702, 91710, 91711, 91724, 91740, 91744, 91750, 91765, 91766, 91767, 91768, 91773, 91789, 91792, 93243, 93510, 93532, 93534, 93535, 93536, 93543, 93544, 93550, 93551, 93552, 93553, 93560, 93563, 93591
PCP OB/GYN
OB/GYN</t>
  </si>
  <si>
    <t>Geomapping conducted showed that Subcontractor MOLINA - GLOBAL CARE MED GRP IPA no longer met time or distance standards in the following ZIP codes for the following primary and core specialists in dense areas:
Exhibit B-1: PCPs
90265, 90704, 91301, 91303, 91304, 91306, 91307, 91311, 91321, 91324, 91325, 91326, 91335, 91340, 91344, 91345, 91350, 91351, 91354, 91355, 91361, 91362, 91364, 91367, 91381, 91384, 91387, 91390, 91702, 91710, 91711, 91750, 91766, 91767, 91768, 93243, 93510, 93532, 93534, 93535, 93536, 93543, 93544, 93550, 93551, 93552, 93553, 93560, 93563, 93591
PCP
Pediatric PCP
Exhibit B-2: Core Specialists
90049, 90241, 90242, 90265, 90275, 90290, 90402, 90601, 90602, 90603, 90604, 90605, 90606, 90623, 90630, 90631, 90638, 90650, 90670, 90701, 90703, 90704, 90706, 90712, 90713, 90715, 90716, 90723, 90803, 90804, 90808, 90814, 90815, 91001, 91006, 91007, 91010, 91016, 91024, 91040, 91104, 91107,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91702, 91706, 91710, 91711, 91722, 91723, 91724, 91732, 91740, 91741, 91744, 91745, 91746, 91748, 91750, 91765, 91766, 91767, 91768, 91773, 91780,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90254, 90265, 90266, 90290, 90631, 90704, 91001, 91006, 91007, 91008, 91010, 91016, 91024, 91104, 91107, 91301, 91302, 91303, 91304, 91306, 91307, 91311, 91316, 91321, 91324, 91325, 91326, 91331, 91335, 91340, 91342, 91343, 91344, 91345, 91350, 91351, 91352, 91354, 91355, 91356, 91361, 91362, 91364, 91367, 91381, 91384, 91387, 91390, 91401, 91402, 91403, 91405, 91406, 91411, 91423, 91436, 91605, 91606, 91607, 91702, 91706, 91710, 91711, 91722, 91723, 91724, 91731, 91732, 91740, 91741, 91744, 91745, 91746, 91748, 91750, 91765, 91766, 91767, 91768, 91773, 91775, 91780, 91789, 91790, 91791, 91792, 93243, 93510, 93532, 93534, 93535, 93536, 93543, 93544, 93550, 93551, 93552, 93553, 93560, 93563, 93591
PCP OB/GYN
OB/GYN</t>
  </si>
  <si>
    <t>Geomapping conducted showed that Subcontractor MOLINA - HEALTH CARE L.A. IPA no longer met time or distance standards in the following ZIP codes for the following primary and core specialists in dense areas:
Exhibit B-1: PCPs
90275, 90704, 91350, 91351, 91354, 91355, 91381, 91384, 91387, 91390, 93243, 93510, 93532, 93534, 93535, 93536, 93543, 93544, 93550, 93551, 93552, 93553, 93560, 93563, 93591
PCP
Pediatric PCP
Exhibit B-2: Core Specialists
90265, 90601, 90602, 90603, 90604, 90605, 90606, 90631, 90704, 91001, 91006, 91007, 91010, 91016, 91024, 91104, 91107, 91301, 91302, 91303, 91304, 91306, 91307, 91311, 91316, 91321, 91324, 91325, 91326, 91331, 91335, 91340, 91342, 91343, 91344, 91345, 91350, 91351, 91354, 91355, 91356, 91361, 91362, 91364, 91367, 91381, 91384, 91387, 91390, 91406, 91702, 91706, 91710, 91711, 91724, 91732, 91744, 91745, 91746, 91766, 91767, 91768, 91780,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90012, 90013, 90023, 90026, 90027, 90031, 90032, 90033, 90039, 90041, 90042, 90049, 90063, 90065, 90077, 90240, 90265, 90272, 90290, 90402, 90623, 90630, 90638, 90640, 90650, 90660, 90701, 90703, 90704, 90706, 90712, 90713, 90715, 90716, 90731, 90732, 90744, 90755, 90802, 90803, 90804, 90805, 90806, 90807, 90808, 90810, 90813, 90814, 90815, 90831, 91001, 91011, 91020, 91030, 91040, 91042, 91101, 91103, 91104, 91105, 91106, 91107,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93243, 93510, 93532, 93534, 93535, 93536, 93543, 93544, 93550, 93551, 93552, 93553, 93560, 93563, 93591
PCP OB/GYN
OB/GYN</t>
  </si>
  <si>
    <t>Geomapping conducted showed that Subcontractor MOLINA - HEALTHY NEW LIFE MEDICAL CORP no longer met time or distance standards in the following ZIP codes for the following primary and core specialists in dense areas:
Exhibit B-1: PCPs
90019, 90024, 90025, 90027, 90028, 90029, 90034, 90035, 90036, 90038, 90039, 90046, 90048, 90049, 90064, 90066, 90067, 90068, 90069, 90077, 90210, 90211, 90212, 90232, 90254, 90265, 90272, 90274, 90275, 90277, 90290, 90291, 90292, 90401, 90402, 90403, 90404, 90405, 90503, 90505, 90601, 90623, 90630, 90631, 90638, 90704, 90710, 90715, 90716, 90717, 90731, 90732, 90803, 90804, 90808, 90814, 90815, 91001, 91006, 91007, 91008, 91010, 91016, 91020, 91024, 91040, 91042, 91101, 91103, 91104, 91105, 91106, 91107, 91108, 91201, 91202, 91203, 91204, 91205, 91206,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91765, 91766, 91767, 91768, 91770, 91773, 91775, 91776, 91780, 91789, 91790, 91791, 91792, 91801,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</si>
  <si>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HPN - DESERT OASIS HEALTH CARE no longer met time or distance standards in the following ZIP codes for the following primary and core specialists in dense areas:
Exhibit B-1: PCPs
90704, 93243, 93532, 93560
PCP
Pediatric PCP
Exhibit B-2: Core Specialists
90265, 90704, 91301, 91361, 91362, 93243, 93510, 93532, 93534, 93535, 93536, 93543, 93544, 93550, 93551, 93552, 93553, 93560,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90265, 90704, 91354, 91384, 91390, 93243, 93510, 93532, 93534, 93535, 93536, 93543, 93544, 93550, 93551, 93552, 93553, 93560, 93563, 93591
PCP OB/GYN
OB/GYN</t>
  </si>
  <si>
    <t>Geomapping conducted showed that Subcontractor MOLINA - LA DHS no longer met time or distance standards in the following ZIP codes for the following primary and core specialists in dense areas:
Exhibit B-1: PCPs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</si>
  <si>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LA SALLE MEDICAL ASSOCIATES IPA SAN BERNARDINO no longer met time or distance standards in the following ZIP codes for the following primary and core specialists in dense areas:
Exhibit B-1: PCPs
90265, 90275, 90290, 90704, 90731, 90732, 90744, 90745, 90755, 90802, 90803, 90804, 90806, 90807, 90810, 90813, 90814, 90815, 90831, 91040,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93243, 93510, 93532, 93534, 93535, 93536, 93543, 93544, 93550, 93551, 93552, 93553, 93560, 93563, 93591
PCP
Pediatric PCP
Exhibit B-2: Core Specialists
90001, 90002, 90003, 90005, 90006, 90007, 90008, 90010, 90011, 90012, 90013, 90014, 90015, 90017, 90018, 90019, 90020, 90021, 90022, 90023, 90026, 90031, 90032, 90033, 90037, 90040, 90041, 90042, 90043, 90044, 90045, 90047, 90049, 90056, 90057, 90058, 90059, 90061, 90062, 90063, 90065, 90066, 90071, 90079, 90094, 90201, 90220, 90221, 90222, 90240, 90241, 90242, 90245, 90247, 90248, 90249, 90250, 90254, 90255, 90260, 90262, 90265, 90266, 90270,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91010, 91016, 91020, 91024, 91030, 91040, 91101, 91103, 91104, 91105, 91106, 91107, 91108, 91206,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90002, 90003, 90008, 90016, 90022, 90024, 90025, 90034, 90035, 90043, 90044, 90045, 90047, 90049, 90056, 90059, 90061, 90064, 90066, 90067, 90094, 90201,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91006, 91010, 91040,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91702, 91706, 91710, 91711, 91722, 91723, 91724, 91731, 91732, 91733, 91740, 91741, 91744, 91745, 91746, 91748, 91750, 91755, 91765, 91766, 91767, 91768, 91770, 91773, 91780, 91789, 91790, 91791, 91792, 93243, 93510, 93532, 93534, 93535, 93536, 93543, 93544, 93550, 93551, 93552, 93553, 93560, 93563, 93591
PCP OB/GYN
OB/GYN</t>
  </si>
  <si>
    <t>Geomapping conducted showed that Subcontractor MOLINA - LOS ANGELES MED CTR no longer met time or distance standards in the following ZIP codes for the following primary and core specialists in dense areas:
Exhibit B-1: PCPs
90265, 90704, 91350, 91351, 91354, 91355, 91384, 91390, 93243, 93510, 93532, 93534, 93535, 93536, 93543, 93544, 93550, 93551, 93552, 93553, 93560, 93591
PCP
Pediatric PCP
Exhibit B-2: Core Specialists
90001, 90002, 90003, 90011, 90016, 90018, 90019, 90024, 90025, 90034, 90035, 90036, 90037, 90045, 90048, 90049, 90062, 90064, 90066, 90067, 90069, 90077, 90094, 90211, 90212, 90220, 90221, 90230, 90232, 90245, 90250, 90254, 90255, 90260, 90262, 90265, 90266, 90272, 90274, 90275, 90277, 90278, 90280, 90290, 90291, 90292, 90293, 90401, 90402, 90403, 90404, 90405, 90501, 90502, 90503, 90504, 90505, 90603, 90604, 90605, 90623, 90630, 90631, 90638, 90650, 90701, 90703, 90704, 90706, 90710, 90712, 90713, 90715, 90716, 90717, 90723, 90731, 90732, 90744, 90745, 90746, 90755, 90802, 90803, 90804, 90805, 90806, 90807, 90808, 90810, 90813, 90814, 90815, 90831, 91010, 91040,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91702, 91706, 91710, 91711, 91722, 91723, 91724, 91732, 91740, 91741, 91744, 91745, 91746, 91748, 91750, 91765, 91766, 91767, 91768, 91773,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90045, 90220, 90221, 90245, 90250, 90254, 90260, 90265, 90266, 90274, 90275, 90277, 90278, 90291, 90292, 90293, 90501, 90502, 90503, 90504, 90505, 90603, 90604, 90605, 90623, 90630, 90631, 90638, 90650, 90701, 90703, 90704, 90710, 90712, 90713, 90715, 90716, 90717, 90723, 90731, 90732, 90744, 90745, 90746, 90755, 90802, 90803, 90804, 90805, 90806, 90807, 90808, 90810, 90813, 90814, 90815, 90831, 91301, 91302, 91354, 91355, 91361, 91362, 91364, 91367, 91384, 91390, 91702, 91710, 91711, 91724, 91740, 91741, 91744, 91745, 91748, 91750, 91765, 91766, 91767, 91768, 91773, 91789, 91791, 91792, 93243, 93510, 93532, 93534, 93535, 93536, 93543, 93544, 93550, 93551, 93552, 93553, 93560, 93563, 93591
PCP OB/GYN
OB/GYN</t>
  </si>
  <si>
    <t>Geomapping conducted showed that Subcontractor MOLINA - MEMORIAL CARE no longer met time or distance standards in the following ZIP codes for the following primary and core specialists in dense areas:
Exhibit B-1: PCPs
90004, 90005, 90006, 90008, 90010, 90016, 90018, 90019, 90020, 90024, 90025, 90026, 90027, 90028, 90029, 90032, 90034, 90035, 90036, 90038, 90039, 90041, 90042, 90043, 90045, 90046, 90048, 90049, 90056, 90057, 90064, 90065, 90066, 90067, 90068, 90069, 90077, 90094, 90210, 90211, 90212, 90230, 90232, 90265, 90272, 90290, 90291, 90292, 90293, 90401, 90402, 90403, 90404, 90405, 90601, 90631, 90704,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Pediatric PCP
Exhibit B-2: Core Specialists
90001, 90003, 90004, 90005, 90006, 90007, 90008, 90010, 90011, 90012, 90013, 90014, 90015, 90016, 90017, 90018, 90019, 90020, 90022, 90023, 90024, 90025, 90026, 90027, 90028, 90029, 90031, 90032, 90033, 90034, 90035, 90036, 90037, 90038, 90039, 90041, 90042, 90043, 90044, 90045, 90046, 90047, 90048, 90049, 90056, 90057, 90062, 90063, 90064, 90065, 90066, 90067, 90068, 90069, 90071, 90077, 90079, 90094, 90210, 90211, 90212, 90230, 90232, 90245, 90250, 90254, 90260, 90265, 90266, 90272, 90275, 90278, 90290, 90291, 90292, 90293, 90301, 90302, 90303, 90304, 90305, 90401, 90402, 90403, 90404, 90405, 90601, 90602, 90603, 90604, 90605, 90606, 90631, 90638, 90640, 90660, 90704, 90732,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</si>
  <si>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NOBLE COMMUNITY MED ASSOCIATES INC. MID ORANGE no longer met time or distance standards in the following ZIP codes for the following primary and core specialists in dense areas:
Exhibit B-1: PCPs
90265, 90290, 90704, 91040, 91301, 91302, 91303, 91304, 91306, 91307, 91311, 91316, 91321, 91324, 91325, 91326, 91331, 91335, 91340, 91342, 91343, 91344, 91345, 91350, 91351, 91352, 91354, 91355, 91356, 91361, 91362, 91364, 91367, 91381, 91384, 91387, 91390, 91401, 91402, 91403, 91405, 91406, 91411, 91423, 91436, 91504, 91505, 91601, 91604, 91605, 91606, 91607, 91702, 91710, 91711, 91740, 91750, 91766, 91767, 91768, 93243, 93510, 93532, 93534, 93535, 93536, 93543, 93544, 93550, 93551, 93552, 93553, 93560, 93563, 93591
PCP
Pediatric PCP
Exhibit B-2: Core Specialists
90001, 90002, 90003, 90004, 90005, 90006, 90007, 90008, 90010, 90011, 90012, 90013, 90014, 90015, 90016, 90017, 90018, 90019, 90020, 90021, 90022, 90023, 90026, 90027, 90028, 90029, 90031, 90032, 90033, 90034, 90035, 90036, 90037, 90038, 90039, 90040, 90041, 90042, 90043, 90044, 90045, 90047, 90048, 90056, 90057, 90058, 90059, 90061, 90062, 90063, 90065, 90066, 90067, 90071, 90079, 90094, 90201, 90220, 90221, 90222, 90230, 90232, 90240, 90241, 90242, 90245, 90247, 90248, 90249, 90250, 90254, 90255, 90260, 90262, 90265, 90266, 90270, 90274, 90275, 90277, 90278, 90280, 90290, 90291, 90292, 90293, 90301, 90302, 90303, 90304, 90305, 90401, 90402, 90403,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91024, 91030, 91101, 91103, 91104, 91105, 91106, 91107, 91108, 91203, 91204, 91205, 91206, 91210, 91301, 91302, 91303, 91304, 91306, 91307, 91311, 91316, 91321, 91324, 91325, 91326, 91331, 91335, 91340, 91342, 91343, 91344, 91345, 91350, 91351, 91352, 91354, 91355, 91356, 91361, 91362, 91364, 91367, 91381, 91384, 91387, 91390, 91401, 91402, 91403, 91405, 91406, 91411, 91423, 91436,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90024, 90025, 90046, 90048, 90049, 90064, 90067, 90069, 90077, 90210, 90212, 90254, 90265, 90266, 90272, 90274, 90275, 90277, 90278, 90290, 90293, 90401, 90402, 90403, 90404, 90405, 90501, 90503, 90505, 90603, 90604, 90623, 90630, 90631, 90638, 90701, 90703, 90704, 90710, 90713, 90715, 90716, 90717, 90731, 90732, 90744, 90802, 90803, 90804, 90808, 90813, 90814, 90815, 91001, 91006, 91007, 91008, 91010, 91016, 91020, 91024, 91040, 91042, 91101, 91103, 91104, 91106, 91107, 91108, 91201, 91202,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91765, 91766, 91767, 91768, 91773, 91775, 91776, 91780, 91789, 91790, 91791, 91792, 93243, 93510, 93532, 93534, 93535, 93536, 93543, 93544, 93550, 93551, 93552, 93553, 93560, 93563, 93591
PCP OB/GYN
OB/GYN</t>
  </si>
  <si>
    <t>Geomapping conducted showed that Subcontractor MOLINA - PIH HEALTH PHYSICIANS no longer met time or distance standards in the following ZIP codes for the following primary and core specialists in dense areas:
Exhibit B-1: PCPs
90265, 90275, 90290, 90704, 91301, 91302, 91303, 91304, 91306, 91307, 91311, 91316, 91321, 91324, 91325, 91326, 91331, 91335, 91340, 91342, 91343, 91344, 91345, 91350, 91351, 91352, 91354, 91355, 91356, 91361, 91362, 91364, 91367, 91381, 91384, 91387, 91390, 91401, 91402, 91403, 91405, 91406, 91411, 91423, 91436, 91605, 91606, 91607, 91702, 91711, 91767,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</si>
  <si>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PREFERRED IPA - VALLEY PRESB no longer met time or distance standards in the following ZIP codes for the following primary and core specialists in dense areas:
Exhibit B-1: PCPs
90265, 90704, 93243, 93532, 93536, 93544, 93560
PCP
Pediatric PCP
Exhibit B-2: Core Specialists
90002, 90003, 90005, 90007, 90008, 90016, 90018, 90019, 90022, 90024, 90025, 90034, 90035, 90036, 90037, 90043, 90044, 90045, 90047, 90048, 90049, 90056, 90059, 90061, 90062, 90064, 90066, 90067, 90069, 90077, 90094, 90201, 90211, 90212, 90220, 90221, 90222, 90230, 90232, 90240, 90241, 90242, 90245, 90247, 90248, 90249, 90250, 90254,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91020, 91024, 91040, 91101, 91103, 91104, 91105, 91106, 91107, 91108, 91214, 91301, 91302, 91303, 91304, 91306, 91307, 91311, 91316, 91321, 91324, 91325, 91326, 91331, 91335, 91340, 91342, 91343, 91344, 91345, 91350, 91351, 91352, 91354, 91355, 91356, 91361, 91362, 91364, 91367, 91381, 91384, 91387, 91390, 91401, 91402, 91403, 91405, 91406, 91411, 91423, 91436, 91501, 91502, 91504, 91505, 91601, 91602, 91604, 91605, 91606, 91607, 91702, 91706, 91710, 91711, 91722, 91723, 91724, 91731, 91732, 91733, 91740, 91741, 91744, 91745, 91746, 91748, 91750, 91755, 91765, 91766, 91767, 91768, 91770, 91773, 91775, 91776, 91780, 91789, 91790, 91791, 91792,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Orthopedic Surgery 
Pediatric Physical Medicine and Rehabilitation
Pediatric Pulmonology
Physical Medicine and Rehabilitation
Pulmonology
Exhibit B-3: OB/GYNs
90024, 90025, 90032, 90041, 90042, 90046, 90049, 90065, 90069, 90077, 90210, 90265, 90272, 90275, 90290, 90401, 90402, 90403, 90404, 90704, 90731, 90732, 91001, 91011, 91020, 91030, 91040, 91042, 91101, 91103, 91104, 91105, 91106, 91107, 91201, 91202, 91203, 91204, 91205, 91206, 91208,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91711, 93243, 93510, 93532, 93534, 93535, 93536, 93543, 93544, 93550, 93551, 93552, 93553, 93560, 93563, 93591
PCP OB/GYN
OB/GYN</t>
  </si>
  <si>
    <t>Geomapping conducted showed that Subcontractor MOLINA - PROSPECT MEDICAL GROUP no longer met time or distance standards in the following ZIP codes for the following primary and core specialists in dense areas:
Exhibit B-1: PCPs
90265, 90704, 91301, 91350, 91354, 91355, 91361, 91362, 91384, 91390, 93243, 93510, 93532, 93534, 93535, 93536, 93543, 93544, 93550, 93551, 93552, 93553, 93560,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91706, 91731, 91732, 91733, 91744, 91745, 91746, 91754, 91755, 91770, 91775, 91776, 91780,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91706, 91731, 91732, 91733, 91745, 91746, 91754, 91755, 91770, 91775, 91776, 91780, 91801, 91803, 93243, 93510, 93532, 93534, 93535, 93536, 93543, 93544, 93550, 93551, 93552, 93553, 93560, 93563, 93591
PCP OB/GYN
OB/GYN</t>
  </si>
  <si>
    <t>Geomapping conducted showed that Subcontractor MOLINA - REGENT MEDICAL GROUP no longer met time or distance standards in the following ZIP codes for the following primary and core specialists in dense areas:
Exhibit B-1: PCPs
90002, 90003, 90008, 90016, 90024, 90025, 90027, 90034, 90035, 90043, 90044, 90045, 90046, 90047, 90048, 90049, 90056, 90059, 90061, 90064, 90066, 90067, 90069, 90077, 90094, 90210, 90211, 90212, 90220, 90221, 90222, 90230, 90232, 90245, 90247, 90248, 90249, 90250, 90254, 90260, 90265, 90266, 90272, 90274, 90275, 90277, 90278, 90290, 90291, 90292, 90293, 90301, 90302, 90303, 90304, 90305, 90401, 90402, 90403, 90404, 90405, 90501, 90502, 90503, 90504, 90505, 90630, 90703, 90704, 90710, 90712, 90713, 90715, 90716, 90717, 90731, 90732, 90744, 90745, 90746, 90755, 90802, 90803, 90804, 90805, 90806, 90807, 90808, 90810, 90813, 90814, 90815, 90831, 91020, 91040, 91042, 91201, 91202,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91711,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</si>
  <si>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SERENDIB HEALTHWAYS no longer met time or distance standards in the following ZIP codes for the following primary and core specialists in dense areas:
Exhibit B-1: PCPs
90001, 90002, 90003, 90012, 90013, 90022, 90023, 90026, 90027, 90028, 90029, 90031, 90032, 90033, 90039, 90041, 90042, 90044, 90057, 90059, 90061, 90063, 90065, 90220, 90247, 90249, 90250, 90254, 90255, 90260, 90265, 90270, 90274, 90275, 90277, 90278, 90501, 90502, 90503, 90504, 90505, 90704, 90710, 90717, 90731, 90732, 90744, 90745, 90746, 90755, 90802, 90803, 90804, 90806, 90807, 90810, 90813, 90814, 90815, 90831, 91001, 91006, 91007, 91010, 91011, 91020, 91024, 91030, 91040, 91042, 91101, 91103, 91104, 91105, 91106, 91107, 91108, 91201, 91202, 91203, 91204, 91205, 91206, 91207, 91208, 91210, 91214, 91301, 91303, 91304, 91306, 91307, 91311, 91321, 91324, 91325, 91326, 91331, 91335, 91340, 91342, 91343, 91344, 91345, 91350, 91351, 91352, 91354, 91355, 91361, 91362, 91364, 91367, 91381, 91384, 91387, 91390, 91402, 91405, 91501, 91502, 91504, 91505, 91506, 91601, 91602, 91605, 91606, 91607, 91702, 91706, 91710, 91711, 91722, 91723, 91724, 91740, 91741, 91750, 91754, 91755, 91765, 91766, 91767, 91768, 91773, 91775, 91776, 91780, 91790, 91791, 91801, 91803, 93243, 93510, 93532, 93534, 93535, 93536, 93543, 93544, 93550, 93551, 93552, 93553, 93560, 93563, 93591
PCP
Pediatric PCP
Exhibit B-2: Core Specialists
90001, 90002, 90003, 90005, 90006, 90007, 90008, 90010, 90011, 90012, 90013, 90016, 90018, 90019, 90020, 90022, 90023, 90024, 90025, 90026, 90027, 90029, 90031, 90032, 90033, 90034, 90035, 90036, 90037, 90039, 90041, 90042, 90043, 90044, 90045, 90046, 90047, 90048, 90049, 90056, 90061, 90062, 90063, 90064, 90065, 90066, 90067, 90069, 90077, 90094, 90201, 90211, 90212, 90220, 90221, 90222, 90230, 90232, 90240, 90241, 90242, 90245, 90247,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90006, 90007, 90008, 90011, 90012, 90013, 90014, 90015, 90017, 90018, 90021, 90022, 90023, 90031, 90032, 90033, 90037, 90040, 90042, 90043, 90044, 90045, 90047, 90057, 90058, 90059, 90061, 90062, 90063, 90065, 90071, 90079, 90201, 90220, 90221, 90222, 90240, 90241, 90242, 90245, 90247, 90248, 90249, 90250, 90254, 90255, 90260, 90262, 90265, 90266, 90270, 90274, 90275, 90277, 90278, 90280, 90301, 90302, 90303, 90304, 90305,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91024, 91030, 91101, 91103, 91104, 91105, 91106, 91107, 91108, 91214, 91350, 91351, 91354, 91355, 91384, 91387, 91390,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</si>
  <si>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SERRA COMMUNITY MEDICAL CLINIC no longer met time or distance standards in the following ZIP codes for the following primary and core specialists in dense areas:
Exhibit B-1: PCPs
90001, 90002, 90003, 90004, 90005, 90006, 90007, 90008, 90010, 90011, 90012, 90013, 90014, 90015, 90016, 90017, 90018, 90019, 90020, 90021, 90022, 90023, 90025, 90026, 90027, 90029, 90031, 90032, 90033, 90034, 90037, 90039, 90040, 90041, 90042, 90043, 90044, 90045, 90047, 90056, 90057, 90058, 90059, 90061, 90062, 90063, 90064, 90065, 90066, 90071, 90079, 90094, 90201, 90220, 90221, 90222, 90230, 90232, 90240, 90241, 90242, 90245, 90247, 90248, 90249, 90250, 90254, 90255, 90260, 90262, 90265, 90266, 90270,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91024, 91030, 91101, 91103, 91104, 91105, 91106, 91107, 91108, 91204, 91205, 91206, 91301, 91302, 91303, 91304, 91350, 91351, 91354, 91355, 91356, 91361, 91362, 91364, 91367, 91381, 91384, 91390,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</si>
  <si>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SOUTH ATLANTIC MEDICAL GROUP IPA no longer met time or distance standards in the following ZIP codes for the following primary and core specialists in dense areas:
Exhibit B-1: PCPs
90265, 90290, 90704, 91006, 91010, 91024, 91301, 91302, 91303, 91304, 91306, 91307, 91311, 91316, 91321, 91324, 91325, 91326, 91331, 91335, 91340, 91342, 91343, 91344, 91345, 91350, 91351, 91352, 91354, 91355, 91356, 91361, 91362, 91364, 91367, 91381, 91384, 91387, 91390, 91401, 91402, 91403, 91405, 91406, 91411, 91423, 91605, 91606, 91607, 91702, 91706, 91710, 91711, 91722, 91723, 91724, 91740, 91741, 91750, 91765, 91766, 91767, 91768, 91773, 91789, 91790, 91791, 91792,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90045, 90059, 90094, 90201, 90220, 90221, 90222, 90240, 90241, 90242, 90245, 90247, 90249, 90250, 90254, 90260, 90262, 90265, 90266, 90270, 90274, 90275, 90277, 90278, 90280, 90291, 90292, 90293, 90304,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91016, 91024, 91104, 91107, 91301, 91302, 91303, 91304, 91306, 91307, 91311, 91316, 91321, 91324, 91325, 91326, 91331, 91335, 91340, 91342, 91343, 91344, 91345, 91350, 91351, 91352, 91354, 91355, 91356, 91361, 91362, 91364, 91367, 91381, 91384, 91387, 91390, 91402, 91405, 91406, 91411, 91702, 91706, 91710, 91711, 91722, 91723, 91724, 91731, 91732, 91733, 91740, 91741, 91744, 91745, 91746, 91748, 91750, 91765, 91766, 91767, 91768, 91770, 91773, 91780, 91789, 91790, 91791, 91792, 93243, 93510, 93532, 93534, 93535, 93536, 93543, 93544, 93550, 93551, 93552, 93553, 93560, 93563, 93591
PCP OB/GYN
OB/GYN</t>
  </si>
  <si>
    <t>Geomapping conducted showed that Subcontractor MOLINA - SOUTHLAND ADVANTAGE MED GRP INC no longer met time or distance standards in the following ZIP codes for the following primary and core specialists in dense areas:
Exhibit B-1: PCPs
90045, 90094, 90220, 90221, 90245, 90249, 90250, 90254, 90260, 90265, 90266, 90274, 90275, 90277, 90278, 90290, 90291, 90292, 90293, 90304, 90401, 90402, 90403, 90405, 90501, 90502, 90503, 90504, 90505, 90623, 90630, 90631, 90638, 90703, 90704, 90710, 90712, 90713, 90715, 90716, 90717, 90723, 90731, 90732, 90744, 90745, 90746, 90755, 90802, 90803, 90804, 90805, 90806, 90807, 90808, 90810, 90813, 90814, 90815, 90831, 91301, 91302, 91303, 91304, 91306, 91307, 91311, 91316, 91321, 91324, 91325, 91326, 91331, 91335, 91340, 91342, 91343, 91344, 91345, 91350, 91351, 91352, 91354, 91355, 91356, 91361, 91362, 91364, 91367, 91381, 91384, 91387, 91390, 91401, 91402, 91403, 91405, 91406, 91411, 91423, 91605, 91606, 91607, 91702, 91710, 91711, 91740, 91750, 91765, 91766, 91767, 91768,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PCP OB/GYN
OB/GYN</t>
  </si>
  <si>
    <t>Geomapping conducted showed that Subcontractor MOLINA - SOUTHLAND SAN GABRIEL VALLEY no longer met time or distance standards in the following ZIP codes for the following primary and core specialists in dense areas:
Exhibit B-1: PCPs
90045, 90094, 90221, 90245, 90249, 90250, 90254, 90260, 90265, 90266, 90274, 90275, 90277, 90278, 90290, 90291, 90292, 90293, 90304, 90401, 90402, 90403, 90405, 90501, 90502, 90503, 90504, 90505, 90623, 90630, 90703, 90704, 90710, 90712, 90713, 90715, 90716, 90717, 90731, 90732, 90744, 90745, 90746, 90755, 90802, 90803, 90804, 90805, 90806, 90807, 90808, 90810, 90813, 90814, 90815, 90831, 91301, 91302, 91303, 91304, 91306, 91307, 91311, 91316, 91321, 91324, 91325, 91326, 91331, 91335, 91340, 91342, 91343, 91344, 91345, 91350, 91351, 91352, 91354, 91355, 91356, 91361, 91362, 91364, 91367, 91381, 91384, 91387, 91390, 91401, 91402, 91403, 91405, 91406, 91411, 91423, 91605, 91606, 91607, 91710, 91711, 91766, 93243, 93510, 93532, 93534, 93535, 93536, 93543, 93544, 93550, 93551, 93552, 93553, 93560, 93563, 93591
PCP
Pediatric PCP
Exhibit B-2: Core Specialists
90001, 90002, 90003, 90004, 90005, 90006, 90007, 90008, 90010, 90011, 90012, 90013, 90014, 90015, 90016, 90017, 90018, 90019, 90020, 90021, 90022, 90023, 90024, 90025, 90026, 90027, 90028, 90029, 90031, 90032, 90033, 90034, 90035, 90036, 90037, 90038, 90039, 90040, 90041, 90042, 90043, 90044, 90045, 90046, 90047, 90048, 90049, 90056, 90057, 90058, 90059, 90061, 90062, 90063, 90064, 90065, 90066, 90067, 90068, 90069, 90071, 90077, 90079, 90094, 90201, 90210, 90211, 90212, 90220, 90221, 90222, 90230, 90232, 90240, 90241, 90242, 90245, 90247, 90248, 90249, 90250, 90254, 90255, 90260, 90262, 90265, 90266, 90270, 90272, 90274, 90275, 90277, 90278, 90280, 90290, 90291, 90292, 90293, 90301, 90302, 90303, 90304, 90305,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91207,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Physical Medicine and Rehabilitation
Pediatric Pulmonology
Physical Medicine and Rehabilitation
Pulmonology
Exhibit B-3: OB/GYNs
90008, 90016, 90024, 90025, 90034, 90035, 90043, 90044, 90045, 90046, 90047, 90048, 90049, 90056, 90059, 90061, 90064, 90066, 90067, 90069, 90077, 90094, 90210, 90211, 90212, 90220, 90221, 90222, 90230, 90232, 90241, 90242, 90245, 90247, 90248, 90249, 90250, 90254, 90260, 90265, 90266, 90272, 90274, 90275, 90277, 90278, 90290, 90291, 90292, 90293, 90301, 90302, 90303, 90304, 90305, 90401, 90402, 90403, 90404, 90405, 90501, 90502, 90503, 90504, 90505, 90603, 90604, 90623, 90630, 90631, 90638, 90650, 90701, 90703, 90704, 90706, 90710, 90712, 90713, 90715, 90716, 90717, 90723, 90731, 90732, 90744, 90745, 90746, 90755, 90802, 90803, 90804, 90805, 90806, 90807, 90808, 90810, 90813, 90814, 90815, 90831, 91020, 91040, 91042, 91201,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91602, 91604, 91605, 91606, 91607, 91702, 91710, 91711, 91765, 91766, 91767, 91768, 91789, 91792, 93243, 93510, 93532, 93534, 93535, 93536, 93543, 93544, 93550, 93551, 93552, 93553, 93560, 93563, 93591
PCP OB/GYN
OB/GYN</t>
  </si>
  <si>
    <t>Geomapping conducted showed that Subcontractor MOLINA - SUPERIOR CHOICE MEDICAL GROUP no longer met time or distance standards in the following ZIP codes for the following primary and core specialists in dense areas:
Exhibit B-1: PCPs
90704, 93243, 93510, 93532, 93534, 93535, 93536, 93543, 93544, 93550, 93551, 93552, 93553, 93560, 93563, 93591
PCP
Pediatric PCP
Exhibit B-2: Core Specialists
90024, 90025, 90027, 90034, 90039, 90041, 90042, 90045, 90049, 90064, 90066, 90067, 90069, 90077, 90212, 90220, 90221, 90232, 90240, 90241, 90242, 90245, 90250, 90254, 90260, 90265, 90266, 90272, 90274, 90275, 90277, 90278, 90290, 90291, 90292, 90293, 90401, 90402, 90403, 90404, 90405, 90501, 90502, 90503, 90504, 90505, 90601, 90602, 90603, 90604, 90605, 90606, 90623, 90630, 90631, 90638, 90640, 90650, 90660, 90670, 90701, 90703, 90704, 90706, 90710, 90712, 90713, 90715, 90716, 90717, 90723, 90731, 90732, 90744, 90745, 90746, 90755, 90802, 90803, 90804, 90805, 90806, 90807, 90808, 90810, 90813, 90814, 90815, 90831, 91001, 91006, 91007, 91008, 91010, 91011, 91016, 91020, 91024, 91030, 91040, 91042, 91101, 91103, 91104, 91105, 91106, 91107, 91108, 91201, 91202, 91203, 91204, 91205, 91206, 91208, 91210, 91214, 91301, 91302, 91303, 91304, 91306, 91307, 91311, 91316, 91321, 91324, 91325, 91326, 91331, 91335, 91340, 91342, 91343, 91344, 91345, 91350, 91351, 91352, 91354, 91355, 91356, 91361, 91362, 91364, 91367, 91381, 91384, 91387, 91390, 91401, 91402, 91403, 91405, 91406, 91411, 91423, 91436, 91501, 91502, 91504, 91505, 91506, 91601, 91604, 91605, 91606, 91607, 91702, 91706, 91710, 91711, 91722, 91723, 91724, 91731, 91732, 91733, 91740, 91741, 91744, 91745, 91746, 91748, 91750, 91754, 91755, 91765, 91766, 91767, 91768, 91770, 91773, 91775, 91776, 91780, 91789, 91790, 91791, 91792, 91801, 91803, 93243, 93510, 93532, 93534, 93535, 93536, 93543, 93544, 93550, 93551, 93552, 93553, 93560, 93563, 93591
Cardiology/Interventional Cardiology
Dermatology
Endocrinology
ENT/Otolaryngology
Gastroenterology
General Surgery
Hematology
HIV/AIDS Specialists/Infectious Diseases
Nephrology
Neurology
Oncology
Ophthalmology
Orthopedic Surgery
Pediatric Cardiology/Interventional Cardiology
Pediatric Dermatology
Pediatric Endocrinology
Pediatric ENT/Otolaryngology
Pediatric Gastroenterology
Pediatric General Surgery
Pediatric Hematology
Pediatric HIV/AIDS Specialists/Infectious Diseases
Pediatric Nephrology
Pediatric Neurology
Pediatric Oncology
Pediatric Ophthalmology
Pediatric Orthopedic Surgery
Pediatric Orthopedic Surgery 
Pediatric Physical Medicine and Rehabilitation
Pediatric Pulmonology
Physical Medicine and Rehabilitation
Pulmonology
Exhibit B-3: OB/GYNs
90254, 90265, 90266, 90277, 90278, 90293, 90401, 90402, 90403, 90404, 90405, 90503, 90603, 90604, 90631, 90638, 90704, 91010, 91301, 91302, 91303, 91304, 91306, 91307, 91311, 91321, 91324, 91325, 91326, 91335, 91340, 91344, 91350, 91351, 91354, 91355, 91361, 91362, 91364, 91367, 91381, 91384, 91387, 91390, 91702, 91710, 91711, 91722, 91724, 91740, 91741, 91744, 91745, 91748, 91750, 91765, 91766, 91767, 91768, 91773, 91789, 91792, 93243, 93510, 93532, 93534, 93535, 93536, 93543, 93544, 93550, 93551, 93552, 93553, 93560, 93563, 93591
PCP OB/GYN
OB/GYN</t>
  </si>
  <si>
    <t>The MCP has reached out to Access IPA for response and contracting efforts.  Their responses have been incomplete and are on a Corrective Action Plan.</t>
  </si>
  <si>
    <t>The MCP has reached out to All Care Medical for response and contracting efforts.  Their responses have been incomplete and are on a Corrective Action Plan.</t>
  </si>
  <si>
    <t>The MCP has reached out to Community Family Care for response and contracting efforts.  Their responses have been incomplete and are on a Corrective Action Plan.</t>
  </si>
  <si>
    <t>The MCP has reached out toExceptional Care Medical for response and contracting efforts.  Their responses have been incomplete and are on a Corrective Action Plan.</t>
  </si>
  <si>
    <t>The MCP has reached out to Family Health Alliance for response and contracting efforts.  Their responses have been incomplete and are on a Corrective Action Plan.</t>
  </si>
  <si>
    <t>The MCP has reached out to Mid Cities for response and contracting efforts.  Their responses have been incomplete and are on a Corrective Action Plan.</t>
  </si>
  <si>
    <t>The MCP has reached out to Noble Community for response and contracting efforts.  Their responses have been incomplete and are on a Corrective Action Plan.</t>
  </si>
  <si>
    <t>The MCP has reached out to PIH Health Phys - Affiliated for response and contracting efforts.  Their responses have been incomplete and are on a Corrective Action Plan.</t>
  </si>
  <si>
    <t>The MCP has reached out to Regent Medical Group for response and contracting efforts.  Their responses have been incomplete and are on a Corrective Action Plan.</t>
  </si>
  <si>
    <t>The MCP has reached out to Serendib Healthyways, Inc for response and contracting efforts.  Their responses have been incomplete and are on a Corrective Action Plan.</t>
  </si>
  <si>
    <t>The MCP has reached out to South Atlantic Medical for response and contracting efforts.  Their responses have been incomplete and are on a Corrective Action Plan.</t>
  </si>
  <si>
    <t>The MCP has reached out to Southland San Gabriel Valley for response and contracting efforts.  Their responses have been incomplete and are on a Corrective Action Plan.</t>
  </si>
  <si>
    <t>The MCP has reached out to Prospect Medical Group for response and contracting efforts.  Their responses have been incomplete and are on a Corrective Action Plan.</t>
  </si>
  <si>
    <t>The Plan issued a corrective action to the subcontractor to address the non-compliant network adequacy standards found in our monitoring process. The Plan will monitor the subcontractor's progress by the following methods: 1) CAP responses to address the issues including actions such as provider data updates and attempting to contract with the provider type to meet network adequacy; 2) follow up monitoring of network adequacy improvements through the annual geo mapping process by the Plan.</t>
  </si>
  <si>
    <t>Will reassess Access IPA compliance no later than annual geomapping analysis July 2026.</t>
  </si>
  <si>
    <t>Will reassess Alpha Care Medical Group compliance no later than annual geomapping analysis July 2026</t>
  </si>
  <si>
    <t>Will reassess Community Family Care compliance no later than annual geomapping analysis July 2026</t>
  </si>
  <si>
    <t>Will reassess Exceptional Care Medical compliance no later than annual geomapping analysis July 2026.</t>
  </si>
  <si>
    <t>Will reassess Family Health Alliance compliance no later than annual geomapping analysis July 2026.</t>
  </si>
  <si>
    <t>Will reassess Mid Cities compliance no later than  annual geomapping analysis July 2026.</t>
  </si>
  <si>
    <t>Will reassess Noble Community compliance no later than annual geomapping analysis July 2026.</t>
  </si>
  <si>
    <t>Will reassess PIH Health Phys - Affiliated compliance no later than annual geomapping analysis July 2026.</t>
  </si>
  <si>
    <t>Will reassess Regent Medical Groupcompliance no later than annual geomapping analysis July 2026.</t>
  </si>
  <si>
    <t>Will reassess Serendib Healthyways, Inc compliance no later than annual geomapping analysis July 2026.</t>
  </si>
  <si>
    <t>Will reassess South Atlantic Medical compliance no later than annual geomapping analysis July 2026.</t>
  </si>
  <si>
    <t>Will reassess Southland San Gabriel Valley compliance no later than annual geomapping analysis July 2026.</t>
  </si>
  <si>
    <t>Will reassess Prospect Medical Group compliance no later than annual geomapping analysis July 2026.</t>
  </si>
  <si>
    <t>The Plan will reassess compliance in next geomapping analysis, which will be November 2026.</t>
  </si>
  <si>
    <t>None. Access IPA is on a Corrective Action Plan.</t>
  </si>
  <si>
    <t>None.  All Care Medical is on a Corrective Action Plan.</t>
  </si>
  <si>
    <t>None. Community Family Care is on a Corrective Action Plan.</t>
  </si>
  <si>
    <t>None. Exceptional Care Medical is on a Corrective Action Plan.</t>
  </si>
  <si>
    <t>None. Family Health Alliance is on a Corrective Action Plan.</t>
  </si>
  <si>
    <t>None. Mid Cities is on a Corrective Action Plan.</t>
  </si>
  <si>
    <t>None.Noble Community is on a Corrective Action Plan.</t>
  </si>
  <si>
    <t>None. PIH Health Phys - Affiliated is on a Corrective Action Plan.</t>
  </si>
  <si>
    <t>None. Serendib Healthyways, Inc is on a Corrective Action Plan.</t>
  </si>
  <si>
    <t>None. South Atlantic Medical is on a Corrective Action Plan.</t>
  </si>
  <si>
    <t>None. Southland San Gabriel Valley is on a Corrective Action Plan.</t>
  </si>
  <si>
    <t>None. Prospect Medical Group is on a Corrective Action Plan.</t>
  </si>
  <si>
    <t>In ZIP Code 93550: 
Adult Endocrinology: 35 mins &amp; 35 mi</t>
  </si>
  <si>
    <t>In ZIP Codes 93535, 93535, 93536, 93536, 93543, 93543, 93550, 93550, 93551, 93551, 93552, 93552, 93591, 93591: 
Pediatric Endocrinology: 50 mins &amp; 45 mi 
Pediatric Gastroenterology: 50 mins &amp; 50 mi 
Pediatric Endocrinology: 35 mins &amp; 35 mi 
Pediatric Gastroenterology: 45 mins &amp; 40 mi 
Pediatric Endocrinology: 45 mins &amp; 40 mi 
Pediatric Gastroenterology: 45 mins &amp; 40 mi 
Pediatric Endocrinology: 40 mins &amp; 35 mi 
Pediatric Gastroenterology: 40 mins &amp; 40 mi 
Pediatric Endocrinology: 35 mins &amp; 35 mi 
Pediatric Gastroenterology: 40 mins &amp; 35 mi 
Pediatric Endocrinology: 40 mins &amp; 35 mi 
Pediatric Gastroenterology: 45 mins &amp; 40 mi 
Pediatric Endocrinology: 55 mins &amp; 50 mi 
Pediatric Gastroenterology: 55 mins &amp; 55 mi</t>
  </si>
  <si>
    <t>In ZIP Codes 91606, 91606: 
Adult Hematology: 35 mins &amp; 25 mi 
Adult Oncology: 35 mins &amp; 25 mi</t>
  </si>
  <si>
    <t xml:space="preserve">Yes, the Subcontractor complies based on all analyses </t>
  </si>
  <si>
    <t>No. the Subcontractor does not comply based on all analyses</t>
  </si>
  <si>
    <t>Yes, the Subcontractor compllies based on all analyses.</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</si>
  <si>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19
Total Physician Ratio - 1 : 16</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</si>
  <si>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40
Total Physician Ratio - 1 : 8</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</si>
  <si>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72
Total Physician Ratio - 1 : 4</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</si>
  <si>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47
Total Physician Ratio - 1 : 46</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</si>
  <si>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53
Total Physician Ratio - 1 : 16</t>
  </si>
  <si>
    <t>Results from the Annual Provider Appointment Availability Survey for Reporting Year (RY) 2025, conducted between July 2024-December 2024 were assessed.  Compliance with timely access standards were noted for the following measure(s):
N/A
PCP Ratio - 1 : 89
Total Physician Ratio - 1 : 27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</si>
  <si>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39
Total Physician Ratio - 1 : 35</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</si>
  <si>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25
Total Physician Ratio - 1 : 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</si>
  <si>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16
Total Physician Ratio - 1 : 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</si>
  <si>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135
Total Physician Ratio - 1 : 7</t>
  </si>
  <si>
    <t>Results from the Annual Provider Appointment Availability Survey for Reporting Year (RY) 2025, conducted between July 2024-December 2024 were assessed.  Compliance with timely access standards were noted for the following measure(s): 
Combined rate (non-urgent appointments with PCPs and Specialists)
Non-urgent appointment with PCPs (within 10 business days)
Non-urgent appointment with Specialists (within 15 business days)
PCP Ratio - 1 : 16
Total Physician Ratio - 1 : 19</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</si>
  <si>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94
Total Physician Ratio - 1 : 148</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</si>
  <si>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217
Total Physician Ratio - 1 : 95</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</si>
  <si>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140
Total Physician Ratio - 1 : 4</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</si>
  <si>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45
Total Physician Ratio - 1 : 12</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</si>
  <si>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21
Total Physician Ratio - 1 : 2</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</si>
  <si>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33
Total Physician Ratio - 1 : 4</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</si>
  <si>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179
Total Physician Ratio - 1 : 27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</si>
  <si>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43
Total Physician Ratio - 1 : 8</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</si>
  <si>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124
Total Physician Ratio - 1 : 23</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</si>
  <si>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67
Total Physician Ratio - 1 : 73</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</si>
  <si>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112
Total Physician Ratio - 1 : 19</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</si>
  <si>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368
Total Physician Ratio - 1 : 198</t>
  </si>
  <si>
    <t>Results from the Annual Provider Appointment Availability Survey for Reporting Year (RY) 2025, conducted between July 2024-December 2024 were assessed.  Compliance with timely access standards were noted for the following measure(s): 
Combined rate (non-urgent appointments with PCPs and Specialists)
Non-urgent appointment with PCPs (within 10 business days)
Non-urgent appointment with Specialists (within 15 business days)
PCP Ratio - 1 : 103
Total Physician Ratio - 1 : 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</si>
  <si>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146
Total Physician Ratio - 1 : 26</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</si>
  <si>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57
Total Physician Ratio - 1 : 15</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</si>
  <si>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65
Total Physician Ratio - 1 : 48</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</si>
  <si>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149
Total Physician Ratio - 1 : 13</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</si>
  <si>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137
Total Physician Ratio - 1 : 11</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</si>
  <si>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120
Total Physician Ratio - 1 : 36</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</si>
  <si>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16
Total Physician Ratio - 1 : 2</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</si>
  <si>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14
Total Physician Ratio - 1 : 21</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</si>
  <si>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68
Total Physician Ratio - 1 : 28</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</si>
  <si>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84
Total Physician Ratio - 1 : 37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</si>
  <si>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21
Total Physician Ratio - 1 : 13</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</si>
  <si>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18
Total Physician Ratio - 1 : 9</t>
  </si>
  <si>
    <t>Results from the Annual Provider Appointment Availability Survey for Reporting Year (RY) 2025, conducted between July 2024-December 2024 were assessed.  Compliance with timely access standards were noted for the following measure(s): 
Combined rate (non-urgent appointments with PCPs and Specialists)
Non-urgent appointment with PCPs (within 10 business days)
Non-urgent appointment with Specialists (within 15 business days)
PCP Ratio - 1 : 79
Total Physician Ratio - 1 : 709
Passes for MPTs that are available in the county:  FQHC, RHC, LM, CNM</t>
  </si>
  <si>
    <t>2025 Timely Access Survey conducted showed compliance with all dense county timely access standards except:
Primary Care Providers - Urgent, no Prior Authorization
Specialist Physicians - Urgent
New CAP issued
Provider network analysis conducted showed the subcontractor compliant with all provider to member ratios:
Primary Care Physician to Members
Physician to Members</t>
  </si>
  <si>
    <t>2025 Timely Access Survey conducted showed compliance with all dense county timely access standards except:
Primary Care Providers - Urgent, no Prior Authorization
New CAP issued
Provider network analysis conducted showed the subcontractor compliant with all provider to member ratios:
Primary Care Physician to Members
Physician to Members</t>
  </si>
  <si>
    <t>2025 Timely Access Survey conducted showed compliance with all dense county timely access standards except:
Specialist Physicians - Urgent
Specialist Physicians - Non-urgent
New CAP issued
Provider network analysis conducted showed the subcontractor compliant with all provider to member ratios:
Primary Care Physician to Members
Physician to Members</t>
  </si>
  <si>
    <t>2025 Timely Access Survey conducted showed compliance with all dense county timely access standards except:
Primary Care Providers - Urgent, no Prior Authorization
Specialist Physicians - Urgent
Specialist Physicians - Non-urgent
New CAP issued
Provider network analysis conducted showed the subcontractor compliant with all provider to member ratios:
Primary Care Physician to Members
Physician to Members</t>
  </si>
  <si>
    <t>Surveys were conducted between September 23, 2025, and November 4, 2025, for Calendar Year (CY) 2025. Based on survey results, the delegate was found to be fully compliant with Timely Access standards and therefore no corrective action plan request was issued.
Provider network analysis conducted showed the subcontractor compliant with all provider to member ratios:
Primary Care Physician to Members
Physician to Members</t>
  </si>
  <si>
    <t>2025 Timely Access Survey conducted showed compliance with all dense county timely access standards except:
Primary Care Providers - Urgent, no Prior Authorization
Primary Care Providers- Non-urgent
Specialist Physicians - Urgent
Specialist Physicians - Non-urgent
New CAP issued
Provider network analysis conducted showed the subcontractor compliant with all provider to member ratios:
Primary Care Physician to Members
Physician to Members</t>
  </si>
  <si>
    <t>2025 Timely Access Survey conducted showed compliance with all dense county timely access standards except:
Specialist Physicians - Non-urgent
New CAP issued
Provider network analysis conducted showed the subcontractor compliant with all provider to member ratios:
Primary Care Physician to Members
Physician to Members</t>
  </si>
  <si>
    <t>Results from the Annual Provider Appointment Availability Survey for Reporting Year (RY) 2025, conducted between July 2024-December 2024 were assessed.  Deficiencies with timely access standards were noted for the following measure(s):
Combined rate (non-urgent appointments with PCPs and Specialists)
Non-urgent appointment with PCPs (within 10 business days)
Non-urgent appointment with Specialists (within 15 business days)</t>
  </si>
  <si>
    <t>Results from the Annual Provider Appointment Availability Survey for Reporting Year (RY) 2025, conducted between July 2024-December 2024 were assessed.  Deficiencies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t>
  </si>
  <si>
    <t>Results from the Annual Provider Appointment Availability Survey for Reporting Year (RY) 2025, conducted between July 2024-December 2024 were assessed.  Deficiencies with timely access standards were noted for the following measure(s):
Combined rate (urgent care appointments with PCPs and Specialists)
Urgent Appointment with PCP (within 48 hours) 
Urgent Appointment with Specialist (within 96 hours)</t>
  </si>
  <si>
    <t>MOLINA - ADVENTIST HEALTH displayed a trend of non-compliance, a CAP was issued to address the concerns and provide root cause analysis to improve timely access for appointments.
CAP has been remediated and closed as of 2/13/2026.</t>
  </si>
  <si>
    <t>MOLINA - ALLIANCE HEALTH SYSTEMS IPA displayed a trend of non-compliance, a CAP was issued to address the concerns and provide root cause analysis to improve timely access for appointments.
CAP has been remediated and closed as of 2/13/2026.</t>
  </si>
  <si>
    <t>MOLINA - ALLIED PACIFIC OF CALIFORNIA IPA displayed a trend of non-compliance, a CAP was issued to address the concerns and provide root cause analysis to improve timely access for appointments.
CAP has been remediated and closed as of 2/13/2026.</t>
  </si>
  <si>
    <t>MOLINA - ALPHA CARE MEDICAL GROUP INC displayed a trend of non-compliance, a CAP was issued to address the concerns and provide root cause analysis to improve timely access for appointments.
CAP has been remediated and closed as of 2/13/2026.</t>
  </si>
  <si>
    <t>MOLINA - ALTAMED HLTH SRVS displayed a trend of non-compliance, a CAP was issued to address the concerns and provide root cause analysis to improve timely access for appointments.
CAP has been remediated and closed as of 2/13/2026.</t>
  </si>
  <si>
    <t>MOLINA - ANGELES IPA displayed a trend of non-compliance, a CAP was issued to address the concerns and provide root cause analysis to improve timely access for appointments.
CAP has been remediated and closed as of 2/13/2026.</t>
  </si>
  <si>
    <t>MOLINA - ASSOCIATED HISPANIC PHYSICIANS displayed a trend of non-compliance, a CAP was issued to address the concerns and provide root cause analysis to improve timely access for appointments.
CAP has been remediated and closed as of 2/13/2026.</t>
  </si>
  <si>
    <t>MOLINA - BELLA VISTA MEDICAL GROUP displayed a trend of non-compliance, a CAP was issued to address the concerns and provide root cause analysis to improve timely access for appointments.
CAP has been remediated and closed as of 2/13/2026.</t>
  </si>
  <si>
    <t>MOLINA - EPDB displayed a trend of non-compliance, a CAP was issued to address the concerns and provide root cause analysis to improve timely access for appointments.
CAP has been remediated and closed as of 2/13/2026.</t>
  </si>
  <si>
    <t>MOLINA - GLOBAL CARE MED GRP IPA displayed a trend of non-compliance, a CAP was issued to address the concerns and provide root cause analysis to improve timely access for appointments.
CAP has been remediated and closed as of 2/13/2026.</t>
  </si>
  <si>
    <t>MOLINA - HEALTH CARE L.A. IPA displayed a trend of non-compliance, a CAP was issued to address the concerns and provide root cause analysis to improve timely access for appointments.
CAP has been remediated and closed as of 2/13/2026.</t>
  </si>
  <si>
    <t>MOLINA - HPN - DESERT OASIS HEALTH CARE displayed a trend of non-compliance, a CAP was issued to address the concerns and provide root cause analysis to improve timely access for appointments.
CAP has been remediated and closed as of 1/22/2026.</t>
  </si>
  <si>
    <t>MOLINA - LA SALLE MEDICAL ASSOCIATES IPA SAN BERNARDINO displayed a trend of non-compliance, a CAP was issued to address the concerns and provide root cause analysis to improve timely access for appointments.
CAP has been remediated and closed as of 12/2/2025.</t>
  </si>
  <si>
    <t>MOLINA - NOBLE COMMUNITY MED ASSOCIATES INC. MID ORANGE displayed a trend of non-compliance, a CAP was issued to address the concerns and provide root cause analysis to improve timely access for appointments.
CAP has been remediated and closed as of 2/13/2026.</t>
  </si>
  <si>
    <t>MOLINA - PROSPECT MEDICAL GROUP displayed a trend of non-compliance, a CAP was issued to address the concerns and provide root cause analysis to improve timely access for appointments.</t>
  </si>
  <si>
    <t>MOLINA - SOUTH ATLANTIC MEDICAL GROUP IPA displayed a trend of non-compliance, a CAP was issued to address the concerns and provide root cause analysis to improve timely access for appointments.</t>
  </si>
  <si>
    <t xml:space="preserve">Passes for all Timely Access measures </t>
  </si>
  <si>
    <t>The MCP issued a Corrective Action Plan (CAP) to the Subcontractor to address non-compliance with Timely Access standards. The MCP will monitor the Subcontractor’s implementation of corrective actions and validate improvement efforts to ensure compliance with Timely Access requirements is achieved and sustained.</t>
  </si>
  <si>
    <t>The Plan issued a corrective action to the subcontractor to address the network adequacy deficiencies identified through oversight monitoring. The Plan will continue to oversee the subcontractor’s progress through the corrective action plan process, as applicable, and through ongoing monitoring of network adequacy, including quarterly review of Grievances &amp; Appeals and Access &amp; Availability metrics.</t>
  </si>
  <si>
    <t>MCP will reassess Access IPA at the next Annual Timely Access Survey in 2026, July - December</t>
  </si>
  <si>
    <t>MCP will reassess Adventist Health Physician at the next Annual Timely Access Survey in 2026, July - December</t>
  </si>
  <si>
    <t>MCP will reassess All Care Medical Group at the next Annual Timely Access Survey in 2026, July - December</t>
  </si>
  <si>
    <t>MCP will reassess Allied Pacific of CA IPA at the next Annual Timely Access Survey in 2026, July - December</t>
  </si>
  <si>
    <t>MCP will reassess Alpha Care Medical Group at the next Annual Timely Access Survey in 2026, July - December</t>
  </si>
  <si>
    <t>MCP will reassess Altamed Health Service at the next Annual Timely Access Survey in 2026, July - December</t>
  </si>
  <si>
    <t>MCP will reassess Angeles IPA, A Medical Corporation at the next Annual Timely Access Survey in 2026, July - December</t>
  </si>
  <si>
    <t>MCP will reassess Associated Dignity Medical Group at the next Annual Timely Access Survey in 2026, July - December</t>
  </si>
  <si>
    <t>MCP will reassess Associated Hispanic Physicians at the next Annual Timely Access Survey in 2026, July - December</t>
  </si>
  <si>
    <t>MCP will reassess Bella Vista Medical Group at the next Annual Timely Access Survey in 2026, July - December</t>
  </si>
  <si>
    <t>MCP will reassess Citrus Valley Physician Group at the next Annual Timely Access Survey in 2026, July - December</t>
  </si>
  <si>
    <t>MCP will reassess Community Family Care IPA at the next Annual Timely Access Survey in 2026, July - December</t>
  </si>
  <si>
    <t>MCP will reassess DHS at the next Annual Timely Access Survey in 2026, July - December</t>
  </si>
  <si>
    <t>MCP will reassess El Proyecto del Barrio at the next Annual Timely Access Survey in 2026, July - December</t>
  </si>
  <si>
    <t>MCP will reassess Emanate Health IPA at the next Annual Timely Access Survey in 2026, July - December</t>
  </si>
  <si>
    <t>Empire Healthcare IPA  terminating February 1, 2026</t>
  </si>
  <si>
    <t>MCP will reassess Exceptional Care at the next Annual Timely Access Survey in 2026, July - December</t>
  </si>
  <si>
    <t>MCP will reassess Family Health Alliance Medical Group at the next Annual Timely Access Survey in 2026, July - December</t>
  </si>
  <si>
    <t>MCP will reassess Global Care Medical Group IPA at the next Annual Timely Access Survey in 2026, July - December</t>
  </si>
  <si>
    <t>MCP will reassess Health Care LA, IPA at the next Annual Timely Access Survey in 2026, July - December</t>
  </si>
  <si>
    <t>MCP will reassess Heritage Provider Network at the next Annual Timely Access Survey in 2026, July - December</t>
  </si>
  <si>
    <t>MCP will reassess Karing Physicans Med Group at the next Annual Timely Access Survey in 2026, July - December</t>
  </si>
  <si>
    <t>MCP will reassess Lasalle Medical Associates at the next Annual Timely Access Survey in 2026, July - December</t>
  </si>
  <si>
    <t>MCP will reassess Mid Cities IPA at the next Annual Timely Access Survey in 2026, July - December</t>
  </si>
  <si>
    <t>MCP will reassess Noble Community Medical Associates at the next Annual Timely Access Survey in 2026, July - December</t>
  </si>
  <si>
    <t>MCP will reassess  PIH Health Physicians at the next Annual Timely Access Survey in 2026, July - December</t>
  </si>
  <si>
    <t>MCP will reassess Preferred IPA of California at the next Annual Timely Access Survey in 2026, July - December</t>
  </si>
  <si>
    <t>MCP will reassess Regent Medical Group at the next Annual Timely Access Survey in 2026, July - December</t>
  </si>
  <si>
    <t>MCP will reassess San Judas Medical Group at the next Annual Timely Access Survey in 2026, July - December</t>
  </si>
  <si>
    <t>MCP will reassess Memorialcare Select at the next Annual Timely Access Survey in 2026, July - December</t>
  </si>
  <si>
    <t>MCP will reassess Serendib Healthyways at the next Annual Timely Access Survey in 2026, July - December</t>
  </si>
  <si>
    <t>MCP will reassess Serra Community Medical Clinic at the next Annual Timely Access Survey in 2026, July - December</t>
  </si>
  <si>
    <t>MCP will reassess South Atlantic Medical Group IPA at the next Annual Timely Access Survey in 2026, July - December</t>
  </si>
  <si>
    <t>MCP will reassess Southland San Gabriel Valley Medical Group at the next Annual Timely Access Survey in 2026, July - December</t>
  </si>
  <si>
    <t xml:space="preserve">St. Vincent IPA Medical Group is terminating with the Plan as of 5/31/26.  Until the termination, STVIPAwill address Appointment Availability and Access Standards utilizing single appointment agreements as needed.    </t>
  </si>
  <si>
    <t>MCP will reassess Prospect Medical Group at the next Annual Timely Access Survey in 2026, July - December</t>
  </si>
  <si>
    <t>MCP will reassess Molina Health at the next Annual Timely Access Survey in 2026, July - December</t>
  </si>
  <si>
    <t>MOLINA - ADVENTIST HEALTH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</si>
  <si>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ALLIANCE HEALTH SYSTEMS IPA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</si>
  <si>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ALLIED PACIFIC OF CALIFORNIA IPA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</si>
  <si>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ALPHA CARE MEDICAL GROUP INC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</si>
  <si>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ALTAMED HLTH SRVS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</si>
  <si>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ANGELES IPA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</si>
  <si>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The Plan will continue monitoring Access &amp; Availability compliance in the next geomapping analysis, which will be conducted in November 2026. Additionally the Plan will continue to review Grievances &amp; Appeals data quarterly, with the next review scheduled for April 2026.</t>
  </si>
  <si>
    <t>MOLINA - ASSOCIATED HISPANIC PHYSICIANS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</si>
  <si>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BELLA VISTA MEDICAL GROUP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</si>
  <si>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EPDB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</si>
  <si>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GLOBAL CARE MED GRP IPA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</si>
  <si>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HEALTH CARE L.A. IPA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</si>
  <si>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HPN - DESERT OASIS HEALTH CARE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</si>
  <si>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LA SALLE MEDICAL ASSOCIATES IPA SAN BERNARDINO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</si>
  <si>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MOLINA - NOBLE COMMUNITY MED ASSOCIATES INC. MID ORANGE does not need to be re-assed for this CAP period. 
The Plan will reassess Access &amp; Availability compliance in the next geomapping analysis, which will be conducted in November 2026. Additionally the Plan will continue to review Grievances &amp; Appeals data quarterly, with the next review scheduled for April 2026.</t>
  </si>
  <si>
    <t>The Plan will reassess Access &amp; Availability compliance in the next geomapping analysis, which will be conducted in November 2026. Additionally the Plan will continue to review Grievances &amp; Appeals data quarterly, with the next review scheduled for April 2026.</t>
  </si>
  <si>
    <t>Sacramento</t>
  </si>
  <si>
    <t>Hill Physicians Medical Group</t>
  </si>
  <si>
    <t>Imperial Health Medical Group</t>
  </si>
  <si>
    <t>River City</t>
  </si>
  <si>
    <t xml:space="preserve">UC Davis Health </t>
  </si>
  <si>
    <t>Wellspace Nexus</t>
  </si>
  <si>
    <t xml:space="preserve">Geomapping conducted showed Hill Physicians Medical Group compliant with all the time or distance standards for all ZIP Codes for a dense county, once exceptions are made utilizing telehealth and/or LOA with closer OON providers, if there are any.
</t>
  </si>
  <si>
    <t xml:space="preserve">Geomapping conducted showed Imperial Health Medical Group compliant with all the time or distance standards for all ZIP Codes for a dense county, once exceptions are made utilizing telehealth and/or LOA with closer OON providers, if there are any.
</t>
  </si>
  <si>
    <t xml:space="preserve">Geomapping conducted showed River City compliant with all the time or distance standards for all ZIP Codes for a dense county, once exceptions are made utilizing telehealth and/or LOA with closer OON providers, if there are any.
</t>
  </si>
  <si>
    <t xml:space="preserve">Geomapping conducted showed UC Davis Health compliant with all the time or distance standards for all ZIP Codes for a dense county, once exceptions are made utilizing telehealth and/or LOA with closer OON providers, if there are any.
</t>
  </si>
  <si>
    <t xml:space="preserve">Geomapping conducted showed Wellspace Nexus compliant with all the time or distance standards for all ZIP Codes for a dense county, once exceptions are made utilizing telehealth and/or LOA with closer OON providers, if there are any.
</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</si>
  <si>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443
Total Physician Ratio - 1 : 175</t>
  </si>
  <si>
    <t xml:space="preserve"> Annual Provider Appointment Availability Survey for Reporting Year (RY) 2025: N/A
PCP Ratio - 1 : 27
Total Physician Ratio - 1 : 7</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</si>
  <si>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241
Total Physician Ratio - 1 : 92</t>
  </si>
  <si>
    <t>Results from the Annual Provider Appointment Availability Survey for Reporting Year (RY) 2025, conducted between July 2024-December 2024 were assessed.  Compliance with timely access standards were noted for the following measure(s): 
N/A
PCP Ratio - 1 : 89
Total Physician Ratio - 1 : 2</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</si>
  <si>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36
Total Physician Ratio - 1 : 1</t>
  </si>
  <si>
    <t>Results from the Annual Provider Appointment Availability Survey for Reporting Year (RY) 2025, conducted between July 2024-December 2024 were assessed.  Deficiencies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t>
  </si>
  <si>
    <t xml:space="preserve">The MCP issued a Corrective Action Plan (CAP) to the Subcontractor to address non-compliance with Timely Access standards. The MCP will monitor the Subcontractor’s implementation of corrective actions and validate improvement efforts to ensure compliance with Timely Access requirements is achieved and sustained.
</t>
  </si>
  <si>
    <t>MCP will reassess Hills Physicians Medical Group at the next Annual SNC and Timely Access Survey in 2026, July - December</t>
  </si>
  <si>
    <t>MCP will reassess Imperial Health Medical Group at the next Annual SNC and Timely Access Survey in 2026, July - December
MCP will assess subcontractor with the results of the MY 2025 (RY 2026) Provider Appointmement Availability Survey.</t>
  </si>
  <si>
    <t>MCP will reassess River City Medical Group at the next Annual SNC and Timely Access Survey in 2026, July - December</t>
  </si>
  <si>
    <t>MCP will reassess  UC Davis Health  at the next Annual SNC and Timely Access Survey in 2026, July - December</t>
  </si>
  <si>
    <t>MCP will reassess Wellspace Nexus at the next Annual SNC and Timely Access Survey in 2026, July - December</t>
  </si>
  <si>
    <t>San Joaquin</t>
  </si>
  <si>
    <t>Central California Physician Partners</t>
  </si>
  <si>
    <t>Sequoia Health IPA</t>
  </si>
  <si>
    <t xml:space="preserve">Geomapping conducted showed Central California Physician Partners compliant with all the time or distance standards for all ZIP Codes for a dense county, once exceptions are made utilizing telehealth and/or LOA with closer OON providers, if there are any.
</t>
  </si>
  <si>
    <t xml:space="preserve">Geomapping conducted showed Sequoia Health IPA compliant with all the time or distance standards for all ZIP Codes for a dense county, once exceptions are made utilizing telehealth and/or LOA with closer OON providers, if there are any.
</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</si>
  <si>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344
Total Physician Ratio - 1 : 30</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</si>
  <si>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PCP Ratio - 1 : 443
Total Physician Ratio - 1 : 175</t>
  </si>
  <si>
    <t xml:space="preserve">Results from the Annual Provider Appointment Availability Survey for Reporting Year (RY) 2025, conducted between July 2024-December 2024 were assessed.  Compliance with timely access standards were noted for the following measure(s):
N/A
PCP Ratio - 1 : 319
Total Physician Ratio - 1 : 82
</t>
  </si>
  <si>
    <t>MCP will reassess  CENTRAL CALIFORNIA PHYSICIAN PARTNERS at the next Annual SNC and Timely Access Survey in 2026, July - December</t>
  </si>
  <si>
    <t>MCP wil reassess  Hills Physicians Medical Group at the next Annual SNC and Timely Access Survey in 2023, July - December</t>
  </si>
  <si>
    <t>MCP will reassess  Sequoia Health IPA at the next Annual SNC and Timely Access Survey in 2026, July - December</t>
  </si>
  <si>
    <t>Stanislaus</t>
  </si>
  <si>
    <t xml:space="preserve">Geomapping conducted showed Central California Physician Partners compliant with all the time or distance standards for all ZIP Codes for a dense county, once exceptions are made utilizing telehealth.
</t>
  </si>
  <si>
    <t>Results from the Annual Provider Appointment Availability Survey for Reporting Year (RY) 2025, conducted between July 2024-December 2024 were assessed.  Compliance with timely access standards were noted for the following measure(s):
N/A
PCP Ratio - 1 : 319
Total Physician Ratio - 1 : 82</t>
  </si>
  <si>
    <t>The MCP issued a Corrective Action Plan (CAP) to the Subcontractor to address non-compliance with Timely Access standards. The MCP will monitor the Subcontractor’s implementation of corrective actions and validate improvement efforts to ensure compliance with Timely Access requirements is achieved and sustained..</t>
  </si>
  <si>
    <t>MCP will reassess  Central California Physician Partners at the next Annual SNC and Timely Access Survey in 2026, July - December</t>
  </si>
  <si>
    <t>Tulare</t>
  </si>
  <si>
    <t>Family Health Network</t>
  </si>
  <si>
    <t xml:space="preserve">Geomapping conducted showed Family Healthcare Network compliant with all the time or distance standards for all ZIP Codes for a small county, once exceptions are made utilizing telehealth and/or LOA with closer OON providers, if there are any.
</t>
  </si>
  <si>
    <t xml:space="preserve">Geomapping conducted showed  Independence Med Grp compliant with all the time or distance standards for all ZIP Codes for a small county, once exceptions are made utilizing telehealth and/or LOA with closer OON providers, if there are any.
</t>
  </si>
  <si>
    <t xml:space="preserve">Geomapping conducted showed  LaSalle Med Associates compliant with all the time or distance standards for all ZIP Codes for a small county, once exceptions are made utilizing telehealth and/or LOA with closer OON providers, if there are any.
</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</si>
  <si>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911
Total Physician Ratio - 1 : 226</t>
  </si>
  <si>
    <t>Results from the Annual Provider Appointment Availability Survey for Reporting Year (RY) 2025, conducted between July 2024-December 2024 were assessed.  Compliance with timely access standards were noted for the following measure(s): 
Combined rate (urgent care appointments with PCPs and Specialists)
Urgent Appointment with PCP (within 48 hours) 
Urgent Appointment with Specialist (within 96 hours)
Combined rate (non-urgent appointments with PCPs and Specialists)
Non-urgent appointment with PCPs (within 10 business days)
Non-urgent appointment with Specialists (within 15 business days)
PCP Ratio - 1 : 485
Total Physician Ratio - 1 : 115</t>
  </si>
  <si>
    <t>MCP will reassess Family Healthcare Network at the next Annual SNC and Timely Access Survey in 2026, July - December</t>
  </si>
  <si>
    <t>MCP will reassess Independence Med Grp at the next  Annual SNC and Timely Access Survey in 2026, July - December</t>
  </si>
  <si>
    <t>MCP will reassess  Lasalle Medical Associates at the next Annual SNC and Timely Access Survey in 2026, July - December</t>
  </si>
  <si>
    <t>Saralyn Ang-Olson</t>
  </si>
  <si>
    <t>Saralyn.Ang-Olson@dhcs.ca.gov</t>
  </si>
  <si>
    <r>
      <t>Enter the statutory authority(ies) (e.g. Section 1115, 1915(b), etc.) for each managed care program in the state in columns E - S. After entering the authority(ies) for each program, leave any unused columns in E - S blank</t>
    </r>
    <r>
      <rPr>
        <sz val="12"/>
        <color indexed="10"/>
        <rFont val="Segoe UI"/>
        <family val="2"/>
      </rPr>
      <t>.</t>
    </r>
  </si>
  <si>
    <r>
      <t xml:space="preserve">Reporting Period
</t>
    </r>
    <r>
      <rPr>
        <i/>
        <sz val="12"/>
        <rFont val="Segoe UI"/>
        <family val="2"/>
      </rPr>
      <t>For items I.B.4 and I.B.5, indicate the reporting period for the analysis and compliance information entered into this report. CMS expects states to enter a reporting period end date that is no more than one year prior to the submission of this report.
Under scenario 1 (new contract) and 3 (significant change in plan operations), the reporting period may cover less than one year. 
Under scenario 2 (annual report), the reporting period should cover one year.</t>
    </r>
  </si>
  <si>
    <r>
      <t xml:space="preserve">Providers
</t>
    </r>
    <r>
      <rPr>
        <i/>
        <sz val="12"/>
        <rFont val="Segoe UI"/>
        <family val="2"/>
      </rPr>
      <t>For items I.B.6.a - k, indicate whether the program covers each 42 C.F.R. § 438.68 provider type specified.</t>
    </r>
  </si>
  <si>
    <r>
      <rPr>
        <sz val="12"/>
        <rFont val="Segoe UI"/>
        <family val="2"/>
      </rPr>
      <t>For item I.C.1, indicate for each program in columns E-S whether the state's analysis methods and results regarding plan compliance with the state's 42 C.F.R. § 438.68 and 42 C.F.R. § 438.206 standards are contained in a separate document(s). Before indicating “yes”, ensure that the document(s) contains the information requested in tabs "II_Prog_X". 
If the state reports "yes" in I.C.1 , indicate in items I.C.2 - I.C.4 the name and date of the document(s) as well as the page/section numbers for where the program is addressed in the document(s)</t>
    </r>
    <r>
      <rPr>
        <b/>
        <sz val="12"/>
        <rFont val="Segoe UI"/>
        <family val="2"/>
      </rPr>
      <t xml:space="preserve">. </t>
    </r>
    <r>
      <rPr>
        <sz val="12"/>
        <rFont val="Segoe UI"/>
        <family val="2"/>
      </rPr>
      <t>Submit the document(s) with this form.</t>
    </r>
    <r>
      <rPr>
        <b/>
        <sz val="12"/>
        <rFont val="Segoe UI"/>
        <family val="2"/>
      </rPr>
      <t xml:space="preserve">
</t>
    </r>
    <r>
      <rPr>
        <sz val="12"/>
        <rFont val="Segoe UI"/>
        <family val="2"/>
      </rPr>
      <t xml:space="preserve">For any program for which the state reports "no" in I.C.1 (meaning that the state does not report analysis methods and results in a separate document[s]), the state must enter data in Section B of tabs "II_Prog_X". </t>
    </r>
  </si>
  <si>
    <r>
      <t>This document provides instructions and a template for MCPs to use when submitting the required information to the Department of Health Care Services (DHCS) under any of the three scenarios above. MCPs should complete one (1) form with information for applicable Subcontractors. For example, if the MCP submits this form under scenario 3 above, the MCP should submit this form only for the Subcontractor that entered into a new contract with the state. The MCPs should not report on any other Subcontractors. As another example, if the MCP submits this form under scenario 1, the MCPs</t>
    </r>
    <r>
      <rPr>
        <sz val="12"/>
        <color indexed="10"/>
        <rFont val="Segoe UI"/>
        <family val="2"/>
      </rPr>
      <t xml:space="preserve"> </t>
    </r>
    <r>
      <rPr>
        <sz val="12"/>
        <rFont val="Segoe UI"/>
        <family val="2"/>
      </rPr>
      <t>must submit this form for all Subcontractors as required and defined in APL 23-006. Documents detailing analysis methods and results will be verified as needed according to the scenario under which the MCP is submitting this information to DHCS.</t>
    </r>
  </si>
  <si>
    <r>
      <t xml:space="preserve">Indicate whether the Subcontractor is 'Fully delegated' or 'Partially delegated.' A Subcontractor is 'Fully delegated' if the MCP has contractually delegated </t>
    </r>
    <r>
      <rPr>
        <b/>
        <sz val="12"/>
        <rFont val="Segoe UI"/>
        <family val="2"/>
      </rPr>
      <t>ALL</t>
    </r>
    <r>
      <rPr>
        <sz val="12"/>
        <rFont val="Segoe UI"/>
        <family val="2"/>
      </rPr>
      <t xml:space="preserve"> functions and obligations under its contract with the state, except for those contractual functions and obligations where delegation is legally or contractually prohibited. 
If a Subcontractor is not 'Fully delegated' but still assumes some financial risk for the functions and obligations the MCP has contractually delegated to the Subcontractor, then 'Partially delegated' should be indicated. If the Subcontractor is not "Fully delegated' it must be considered 'Partially delegated." 
For Subcontractors indicated as 'Partially delegated,' complete items # C.1.d- C.1.q. To ease administrative burden, for Subcontractors indicated as 'Fully delegated,' DHCS assumes they provided the services in items # C.1.d - C.1.n, and therefore do not need to complete the rest of part C.1. If this assumption is incorrect, MCPs have the choice to complete all the items below.</t>
    </r>
  </si>
  <si>
    <t>Press UP, DOWN, LEFT, or RIGHT ARROW in column A to read through the document. Column E contains California's responses to the Item in Column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</si>
</sst>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u/>
      <sz val="11"/>
      <color theme="10"/>
      <name val="Aptos Narrow"/>
      <family val="2"/>
      <scheme val="minor"/>
    </font>
    <font>
      <sz val="14"/>
      <color theme="8"/>
      <name val="Aptos Narrow"/>
      <family val="2"/>
      <scheme val="minor"/>
    </font>
    <font>
      <sz val="11"/>
      <color rgb="FF002060"/>
      <name val="Arial"/>
      <family val="2"/>
    </font>
    <font>
      <sz val="8"/>
      <name val="Aptos Narrow"/>
      <family val="2"/>
      <scheme val="minor"/>
    </font>
    <font>
      <b/>
      <sz val="12"/>
      <color rgb="FF046B5C"/>
      <name val="Segoe UI"/>
      <family val="2"/>
    </font>
    <font>
      <sz val="12"/>
      <color rgb="FF046B5C"/>
      <name val="Segoe UI"/>
      <family val="2"/>
    </font>
    <font>
      <sz val="12"/>
      <color theme="1"/>
      <name val="Segoe UI"/>
      <family val="2"/>
    </font>
    <font>
      <b/>
      <sz val="12"/>
      <name val="Segoe UI"/>
      <family val="2"/>
    </font>
    <font>
      <sz val="12"/>
      <color rgb="FFC00000"/>
      <name val="Segoe UI"/>
      <family val="2"/>
    </font>
    <font>
      <b/>
      <sz val="12"/>
      <color theme="0"/>
      <name val="Segoe UI"/>
      <family val="2"/>
    </font>
    <font>
      <sz val="12"/>
      <name val="Segoe UI"/>
      <family val="2"/>
    </font>
    <font>
      <sz val="12"/>
      <color indexed="10"/>
      <name val="Segoe UI"/>
      <family val="2"/>
    </font>
    <font>
      <i/>
      <sz val="12"/>
      <name val="Segoe UI"/>
      <family val="2"/>
    </font>
    <font>
      <sz val="12"/>
      <color rgb="FFFF0000"/>
      <name val="Segoe UI"/>
      <family val="2"/>
    </font>
    <font>
      <sz val="12"/>
      <color theme="0"/>
      <name val="Segoe UI"/>
      <family val="2"/>
    </font>
    <font>
      <sz val="12"/>
      <color rgb="FF002060"/>
      <name val="Segoe UI"/>
      <family val="2"/>
    </font>
    <font>
      <b/>
      <sz val="12"/>
      <color rgb="FFC00000"/>
      <name val="Segoe UI"/>
      <family val="2"/>
    </font>
    <font>
      <b/>
      <sz val="12"/>
      <color theme="1"/>
      <name val="Segoe UI"/>
      <family val="2"/>
    </font>
    <font>
      <u/>
      <sz val="12"/>
      <color rgb="FF3C3C3C"/>
      <name val="Segoe UI"/>
      <family val="2"/>
    </font>
    <font>
      <sz val="12"/>
      <color rgb="FF3C3C3C"/>
      <name val="Segoe UI"/>
      <family val="2"/>
    </font>
    <font>
      <sz val="12"/>
      <color theme="2" tint="-0.499984740745262"/>
      <name val="Segoe UI"/>
      <family val="2"/>
    </font>
    <font>
      <sz val="12"/>
      <color theme="9" tint="-0.499984740745262"/>
      <name val="Segoe UI"/>
      <family val="2"/>
    </font>
    <font>
      <b/>
      <sz val="12"/>
      <color theme="9" tint="-0.499984740745262"/>
      <name val="Segoe UI"/>
      <family val="2"/>
    </font>
    <font>
      <sz val="12"/>
      <color theme="4" tint="-0.499984740745262"/>
      <name val="Segoe UI"/>
      <family val="2"/>
    </font>
  </fonts>
  <fills count="9">
    <fill>
      <patternFill patternType="none"/>
    </fill>
    <fill>
      <patternFill patternType="gray125"/>
    </fill>
    <fill>
      <patternFill patternType="solid">
        <fgColor rgb="FF046B5C"/>
        <bgColor indexed="64"/>
      </patternFill>
    </fill>
    <fill>
      <patternFill patternType="solid">
        <fgColor rgb="FFE8DFCA"/>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069883"/>
        <bgColor indexed="64"/>
      </patternFill>
    </fill>
    <fill>
      <patternFill patternType="solid">
        <fgColor theme="7" tint="0.79998168889431442"/>
        <bgColor indexed="64"/>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style="thin">
        <color indexed="64"/>
      </top>
      <bottom/>
      <diagonal/>
    </border>
    <border>
      <left style="thin">
        <color indexed="64"/>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Alignment="0" applyProtection="0"/>
  </cellStyleXfs>
  <cellXfs count="184">
    <xf numFmtId="0" fontId="0" fillId="0" borderId="0" xfId="0"/>
    <xf numFmtId="0" fontId="0" fillId="0" borderId="0" xfId="0" applyAlignment="1">
      <alignment wrapText="1"/>
    </xf>
    <xf numFmtId="0" fontId="3" fillId="0" borderId="0" xfId="0" applyFont="1" applyAlignment="1">
      <alignment horizontal="left" vertical="center" wrapText="1"/>
    </xf>
    <xf numFmtId="0" fontId="5"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7" fillId="0" borderId="0" xfId="0" applyFont="1"/>
    <xf numFmtId="0" fontId="8" fillId="0" borderId="0" xfId="0" applyFont="1" applyProtection="1">
      <protection locked="0"/>
    </xf>
    <xf numFmtId="0" fontId="7" fillId="0" borderId="0" xfId="0" applyFont="1" applyProtection="1">
      <protection locked="0"/>
    </xf>
    <xf numFmtId="0" fontId="7" fillId="0" borderId="0" xfId="0" applyFont="1" applyAlignment="1" applyProtection="1">
      <alignment wrapText="1"/>
      <protection locked="0"/>
    </xf>
    <xf numFmtId="0" fontId="9" fillId="0" borderId="2" xfId="0" applyFont="1" applyBorder="1" applyAlignment="1" applyProtection="1">
      <alignment horizontal="center" wrapText="1"/>
      <protection locked="0"/>
    </xf>
    <xf numFmtId="0" fontId="10" fillId="2" borderId="0" xfId="0" applyFont="1" applyFill="1" applyAlignment="1" applyProtection="1">
      <alignment horizontal="left" vertical="center"/>
      <protection locked="0"/>
    </xf>
    <xf numFmtId="0" fontId="10" fillId="2" borderId="0" xfId="0" applyFont="1" applyFill="1" applyAlignment="1" applyProtection="1">
      <alignment horizontal="left" vertical="center" wrapText="1"/>
      <protection locked="0"/>
    </xf>
    <xf numFmtId="0" fontId="11" fillId="0" borderId="5"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5"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11" fillId="0" borderId="6" xfId="0" applyFont="1" applyBorder="1" applyAlignment="1" applyProtection="1">
      <alignment vertical="center" wrapText="1"/>
      <protection locked="0"/>
    </xf>
    <xf numFmtId="0" fontId="7" fillId="3" borderId="10" xfId="0" applyFont="1" applyFill="1" applyBorder="1" applyProtection="1">
      <protection locked="0"/>
    </xf>
    <xf numFmtId="0" fontId="11" fillId="0" borderId="5" xfId="0" applyFont="1" applyBorder="1" applyAlignment="1" applyProtection="1">
      <alignment vertical="center" wrapText="1"/>
      <protection locked="0"/>
    </xf>
    <xf numFmtId="0" fontId="11" fillId="0" borderId="11" xfId="0" applyFont="1" applyBorder="1" applyAlignment="1" applyProtection="1">
      <alignment vertical="center"/>
      <protection locked="0"/>
    </xf>
    <xf numFmtId="0" fontId="11" fillId="0" borderId="11" xfId="0" applyFont="1" applyBorder="1" applyAlignment="1" applyProtection="1">
      <alignment vertical="center" wrapText="1"/>
      <protection locked="0"/>
    </xf>
    <xf numFmtId="0" fontId="9" fillId="0" borderId="15" xfId="0" applyFont="1" applyBorder="1" applyAlignment="1" applyProtection="1">
      <alignment horizontal="center" wrapText="1"/>
      <protection locked="0"/>
    </xf>
    <xf numFmtId="0" fontId="9" fillId="0" borderId="0" xfId="0" applyFont="1" applyAlignment="1" applyProtection="1">
      <alignment horizontal="center" wrapText="1"/>
      <protection locked="0"/>
    </xf>
    <xf numFmtId="0" fontId="10" fillId="2" borderId="3" xfId="0" applyFont="1" applyFill="1" applyBorder="1" applyAlignment="1" applyProtection="1">
      <alignment horizontal="left" vertical="center"/>
      <protection locked="0"/>
    </xf>
    <xf numFmtId="0" fontId="10" fillId="2" borderId="16" xfId="0" applyFont="1" applyFill="1" applyBorder="1" applyAlignment="1" applyProtection="1">
      <alignment horizontal="center" vertical="center" wrapText="1"/>
      <protection locked="0"/>
    </xf>
    <xf numFmtId="0" fontId="11" fillId="3" borderId="17" xfId="0" applyFont="1" applyFill="1" applyBorder="1" applyAlignment="1" applyProtection="1">
      <alignment vertical="center" wrapText="1"/>
      <protection locked="0"/>
    </xf>
    <xf numFmtId="0" fontId="7" fillId="0" borderId="0" xfId="0" applyFont="1" applyAlignment="1">
      <alignment vertical="center"/>
    </xf>
    <xf numFmtId="0" fontId="11" fillId="3" borderId="10" xfId="0" applyFont="1" applyFill="1" applyBorder="1" applyAlignment="1" applyProtection="1">
      <alignment vertical="center" wrapText="1"/>
      <protection locked="0"/>
    </xf>
    <xf numFmtId="0" fontId="7" fillId="3" borderId="17" xfId="0" applyFont="1" applyFill="1" applyBorder="1" applyProtection="1">
      <protection locked="0"/>
    </xf>
    <xf numFmtId="0" fontId="11" fillId="0" borderId="18" xfId="0" applyFont="1" applyBorder="1" applyAlignment="1" applyProtection="1">
      <alignment vertical="center" wrapText="1"/>
      <protection locked="0"/>
    </xf>
    <xf numFmtId="0" fontId="11" fillId="0" borderId="19" xfId="0" applyFont="1" applyBorder="1" applyAlignment="1" applyProtection="1">
      <alignment vertical="center" wrapText="1"/>
      <protection locked="0"/>
    </xf>
    <xf numFmtId="14" fontId="11" fillId="3" borderId="22" xfId="0" applyNumberFormat="1" applyFont="1" applyFill="1" applyBorder="1" applyAlignment="1" applyProtection="1">
      <alignment horizontal="left"/>
      <protection locked="0"/>
    </xf>
    <xf numFmtId="0" fontId="11" fillId="0" borderId="0" xfId="0" applyFont="1"/>
    <xf numFmtId="0" fontId="7" fillId="3" borderId="26" xfId="0" applyFont="1" applyFill="1" applyBorder="1" applyProtection="1">
      <protection locked="0"/>
    </xf>
    <xf numFmtId="0" fontId="7" fillId="3" borderId="14" xfId="0" applyFont="1" applyFill="1" applyBorder="1" applyProtection="1">
      <protection locked="0"/>
    </xf>
    <xf numFmtId="0" fontId="11"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3" borderId="27" xfId="0" applyFont="1" applyFill="1" applyBorder="1" applyProtection="1">
      <protection locked="0"/>
    </xf>
    <xf numFmtId="0" fontId="7" fillId="3" borderId="5" xfId="0" applyFont="1" applyFill="1" applyBorder="1" applyProtection="1">
      <protection locked="0"/>
    </xf>
    <xf numFmtId="0" fontId="11" fillId="3" borderId="27" xfId="0" applyFont="1" applyFill="1" applyBorder="1" applyAlignment="1" applyProtection="1">
      <alignment wrapText="1"/>
      <protection locked="0"/>
    </xf>
    <xf numFmtId="0" fontId="11" fillId="0" borderId="0" xfId="0" applyFont="1" applyAlignment="1">
      <alignment wrapText="1"/>
    </xf>
    <xf numFmtId="14" fontId="11" fillId="3" borderId="27" xfId="0" applyNumberFormat="1" applyFont="1" applyFill="1" applyBorder="1" applyAlignment="1" applyProtection="1">
      <alignment horizontal="left"/>
      <protection locked="0"/>
    </xf>
    <xf numFmtId="0" fontId="11" fillId="0" borderId="25" xfId="0" applyFont="1" applyBorder="1" applyAlignment="1" applyProtection="1">
      <alignment vertical="center" wrapText="1"/>
      <protection locked="0"/>
    </xf>
    <xf numFmtId="0" fontId="11" fillId="3" borderId="30" xfId="0" applyFont="1" applyFill="1" applyBorder="1" applyAlignment="1" applyProtection="1">
      <alignment wrapText="1"/>
      <protection locked="0"/>
    </xf>
    <xf numFmtId="0" fontId="7" fillId="3" borderId="24" xfId="0" applyFont="1" applyFill="1" applyBorder="1" applyProtection="1">
      <protection locked="0"/>
    </xf>
    <xf numFmtId="0" fontId="14" fillId="4" borderId="0" xfId="0" applyFont="1" applyFill="1" applyAlignment="1">
      <alignment vertical="center"/>
    </xf>
    <xf numFmtId="0" fontId="7" fillId="4" borderId="0" xfId="0" applyFont="1" applyFill="1"/>
    <xf numFmtId="0" fontId="7" fillId="4" borderId="0" xfId="0" applyFont="1" applyFill="1" applyAlignment="1">
      <alignment wrapText="1"/>
    </xf>
    <xf numFmtId="0" fontId="11" fillId="4" borderId="0" xfId="0" applyFont="1" applyFill="1" applyAlignment="1">
      <alignment vertical="center"/>
    </xf>
    <xf numFmtId="0" fontId="7" fillId="4" borderId="0" xfId="0" applyFont="1" applyFill="1" applyAlignment="1">
      <alignment horizontal="left" vertical="center"/>
    </xf>
    <xf numFmtId="0" fontId="7" fillId="4" borderId="0" xfId="0" applyFont="1" applyFill="1" applyAlignment="1">
      <alignment horizontal="left" indent="1"/>
    </xf>
    <xf numFmtId="0" fontId="7" fillId="4" borderId="0" xfId="0" applyFont="1" applyFill="1" applyAlignment="1">
      <alignment horizontal="left"/>
    </xf>
    <xf numFmtId="0" fontId="7" fillId="0" borderId="0" xfId="0" applyFont="1" applyAlignment="1">
      <alignment wrapText="1"/>
    </xf>
    <xf numFmtId="0" fontId="8" fillId="0" borderId="5" xfId="2" applyFont="1" applyBorder="1" applyAlignment="1" applyProtection="1">
      <alignment horizontal="center" vertical="center" wrapText="1"/>
      <protection locked="0"/>
    </xf>
    <xf numFmtId="0" fontId="10" fillId="2" borderId="5" xfId="2" applyFont="1" applyFill="1" applyBorder="1" applyAlignment="1" applyProtection="1">
      <alignment horizontal="left" vertical="center"/>
      <protection locked="0"/>
    </xf>
    <xf numFmtId="0" fontId="5" fillId="0" borderId="0" xfId="2" applyFont="1" applyAlignment="1" applyProtection="1">
      <alignment vertical="center"/>
    </xf>
    <xf numFmtId="0" fontId="9" fillId="0" borderId="0" xfId="0" applyFont="1" applyAlignment="1">
      <alignment wrapText="1"/>
    </xf>
    <xf numFmtId="0" fontId="5" fillId="3" borderId="5" xfId="2" applyFont="1" applyFill="1" applyBorder="1" applyAlignment="1" applyProtection="1">
      <alignment horizontal="left" vertical="center"/>
      <protection locked="0"/>
    </xf>
    <xf numFmtId="0" fontId="5" fillId="0" borderId="0" xfId="2" applyFont="1" applyAlignment="1" applyProtection="1">
      <alignment horizontal="left" vertical="center"/>
    </xf>
    <xf numFmtId="14" fontId="5" fillId="3" borderId="5" xfId="2" applyNumberFormat="1" applyFont="1" applyFill="1" applyBorder="1" applyAlignment="1" applyProtection="1">
      <alignment horizontal="left" vertical="center"/>
      <protection locked="0"/>
    </xf>
    <xf numFmtId="0" fontId="8" fillId="0" borderId="0" xfId="0" applyFont="1" applyAlignment="1">
      <alignment wrapText="1"/>
    </xf>
    <xf numFmtId="0" fontId="11" fillId="0" borderId="0" xfId="0" applyFont="1" applyAlignment="1">
      <alignment vertical="center" wrapText="1"/>
    </xf>
    <xf numFmtId="0" fontId="8" fillId="0" borderId="0" xfId="0" applyFont="1"/>
    <xf numFmtId="0" fontId="11" fillId="0" borderId="33" xfId="0" applyFont="1" applyBorder="1" applyAlignment="1">
      <alignment vertical="top" wrapText="1"/>
    </xf>
    <xf numFmtId="0" fontId="9" fillId="0" borderId="33" xfId="0" applyFont="1" applyBorder="1" applyAlignment="1">
      <alignment wrapText="1"/>
    </xf>
    <xf numFmtId="0" fontId="10" fillId="2" borderId="17" xfId="0" applyFont="1" applyFill="1" applyBorder="1" applyAlignment="1" applyProtection="1">
      <alignment horizontal="center" vertical="center" wrapText="1"/>
      <protection locked="0"/>
    </xf>
    <xf numFmtId="0" fontId="7" fillId="3" borderId="17" xfId="0" applyFont="1" applyFill="1" applyBorder="1" applyAlignment="1" applyProtection="1">
      <alignment horizontal="left" vertical="center"/>
      <protection locked="0"/>
    </xf>
    <xf numFmtId="0" fontId="7" fillId="0" borderId="0" xfId="0" applyFont="1" applyAlignment="1" applyProtection="1">
      <alignment vertical="center"/>
      <protection locked="0"/>
    </xf>
    <xf numFmtId="0" fontId="7" fillId="3" borderId="16" xfId="0" applyFont="1" applyFill="1" applyBorder="1" applyAlignment="1" applyProtection="1">
      <alignment horizontal="left" vertical="center" wrapText="1"/>
      <protection locked="0"/>
    </xf>
    <xf numFmtId="0" fontId="7" fillId="3" borderId="26" xfId="0" applyFont="1" applyFill="1" applyBorder="1" applyAlignment="1" applyProtection="1">
      <alignment horizontal="left" vertical="center"/>
      <protection locked="0"/>
    </xf>
    <xf numFmtId="0" fontId="7" fillId="3" borderId="26" xfId="0" applyFont="1" applyFill="1" applyBorder="1" applyAlignment="1" applyProtection="1">
      <alignment vertical="center"/>
      <protection locked="0"/>
    </xf>
    <xf numFmtId="0" fontId="7" fillId="3" borderId="26" xfId="0" applyFont="1" applyFill="1" applyBorder="1" applyAlignment="1" applyProtection="1">
      <alignment vertical="center" wrapText="1"/>
      <protection locked="0"/>
    </xf>
    <xf numFmtId="0" fontId="11" fillId="0" borderId="33" xfId="0" applyFont="1" applyBorder="1" applyAlignment="1">
      <alignment vertical="center" wrapText="1"/>
    </xf>
    <xf numFmtId="0" fontId="17" fillId="0" borderId="0" xfId="0" applyFont="1" applyAlignment="1">
      <alignment horizontal="center" wrapText="1"/>
    </xf>
    <xf numFmtId="0" fontId="10" fillId="8" borderId="0" xfId="0" applyFont="1" applyFill="1" applyAlignment="1">
      <alignment horizontal="center" vertical="center" wrapText="1"/>
    </xf>
    <xf numFmtId="0" fontId="10" fillId="0" borderId="0" xfId="0" applyFont="1" applyAlignment="1">
      <alignment horizontal="center" vertical="center" wrapText="1"/>
    </xf>
    <xf numFmtId="0" fontId="10" fillId="0" borderId="35" xfId="0" applyFont="1" applyBorder="1" applyAlignment="1">
      <alignment horizontal="center" vertical="center" wrapText="1"/>
    </xf>
    <xf numFmtId="0" fontId="7" fillId="3" borderId="22" xfId="0" applyFont="1" applyFill="1" applyBorder="1" applyAlignment="1" applyProtection="1">
      <alignment vertical="center" wrapText="1"/>
      <protection locked="0"/>
    </xf>
    <xf numFmtId="0" fontId="7" fillId="0" borderId="35" xfId="0" applyFont="1" applyBorder="1" applyAlignment="1">
      <alignment vertical="center" wrapText="1"/>
    </xf>
    <xf numFmtId="0" fontId="7" fillId="3" borderId="22" xfId="0" applyFont="1" applyFill="1" applyBorder="1" applyAlignment="1" applyProtection="1">
      <alignment wrapText="1"/>
      <protection locked="0"/>
    </xf>
    <xf numFmtId="0" fontId="7" fillId="0" borderId="35" xfId="0" applyFont="1" applyBorder="1" applyAlignment="1">
      <alignment wrapText="1"/>
    </xf>
    <xf numFmtId="14" fontId="7" fillId="3" borderId="22" xfId="0" applyNumberFormat="1" applyFont="1" applyFill="1" applyBorder="1" applyAlignment="1" applyProtection="1">
      <alignment vertical="center" wrapText="1"/>
      <protection locked="0"/>
    </xf>
    <xf numFmtId="14" fontId="7" fillId="0" borderId="0" xfId="0" applyNumberFormat="1" applyFont="1" applyAlignment="1">
      <alignment vertical="center" wrapText="1"/>
    </xf>
    <xf numFmtId="14" fontId="7" fillId="0" borderId="35" xfId="0" applyNumberFormat="1" applyFont="1" applyBorder="1" applyAlignment="1">
      <alignment vertical="center" wrapText="1"/>
    </xf>
    <xf numFmtId="0" fontId="7" fillId="3" borderId="17" xfId="0" applyFont="1" applyFill="1" applyBorder="1" applyAlignment="1" applyProtection="1">
      <alignment vertical="center" wrapText="1"/>
      <protection locked="0"/>
    </xf>
    <xf numFmtId="0" fontId="7" fillId="3" borderId="17" xfId="0" applyFont="1" applyFill="1" applyBorder="1" applyAlignment="1" applyProtection="1">
      <alignment wrapText="1"/>
      <protection locked="0"/>
    </xf>
    <xf numFmtId="0" fontId="7" fillId="3" borderId="20" xfId="0" applyFont="1" applyFill="1" applyBorder="1" applyAlignment="1" applyProtection="1">
      <alignment vertical="center" wrapText="1"/>
      <protection locked="0"/>
    </xf>
    <xf numFmtId="14" fontId="7" fillId="3" borderId="20" xfId="0" applyNumberFormat="1" applyFont="1" applyFill="1" applyBorder="1" applyAlignment="1" applyProtection="1">
      <alignment vertical="center" wrapText="1"/>
      <protection locked="0"/>
    </xf>
    <xf numFmtId="14" fontId="7" fillId="3" borderId="26" xfId="0" applyNumberFormat="1" applyFont="1" applyFill="1" applyBorder="1" applyAlignment="1" applyProtection="1">
      <alignment vertical="center" wrapText="1"/>
      <protection locked="0"/>
    </xf>
    <xf numFmtId="0" fontId="17" fillId="0" borderId="33" xfId="0" applyFont="1" applyBorder="1" applyAlignment="1">
      <alignment horizontal="center" wrapText="1"/>
    </xf>
    <xf numFmtId="0" fontId="7" fillId="3" borderId="9" xfId="0" applyFont="1" applyFill="1" applyBorder="1" applyAlignment="1" applyProtection="1">
      <alignment vertical="center" wrapText="1"/>
      <protection locked="0"/>
    </xf>
    <xf numFmtId="0" fontId="7" fillId="3" borderId="9" xfId="0" applyFont="1" applyFill="1" applyBorder="1" applyAlignment="1" applyProtection="1">
      <alignment wrapText="1"/>
      <protection locked="0"/>
    </xf>
    <xf numFmtId="0" fontId="7" fillId="3" borderId="34" xfId="0" applyFont="1" applyFill="1" applyBorder="1" applyAlignment="1" applyProtection="1">
      <alignment vertical="center" wrapText="1"/>
      <protection locked="0"/>
    </xf>
    <xf numFmtId="14" fontId="7" fillId="3" borderId="34" xfId="0" applyNumberFormat="1" applyFont="1" applyFill="1" applyBorder="1" applyAlignment="1" applyProtection="1">
      <alignment vertical="center" wrapText="1"/>
      <protection locked="0"/>
    </xf>
    <xf numFmtId="14" fontId="7" fillId="3" borderId="13" xfId="0" applyNumberFormat="1" applyFont="1" applyFill="1" applyBorder="1" applyAlignment="1" applyProtection="1">
      <alignment vertical="center" wrapText="1"/>
      <protection locked="0"/>
    </xf>
    <xf numFmtId="0" fontId="7" fillId="3" borderId="5" xfId="0" applyFont="1" applyFill="1" applyBorder="1" applyAlignment="1" applyProtection="1">
      <alignment vertical="center" wrapText="1"/>
      <protection locked="0"/>
    </xf>
    <xf numFmtId="0" fontId="7" fillId="3" borderId="5" xfId="0" applyFont="1" applyFill="1" applyBorder="1" applyAlignment="1" applyProtection="1">
      <alignment wrapText="1"/>
      <protection locked="0"/>
    </xf>
    <xf numFmtId="14" fontId="7" fillId="3" borderId="5" xfId="0" applyNumberFormat="1" applyFont="1" applyFill="1" applyBorder="1" applyAlignment="1" applyProtection="1">
      <alignment vertical="center" wrapText="1"/>
      <protection locked="0"/>
    </xf>
    <xf numFmtId="15" fontId="5" fillId="3" borderId="5" xfId="2" applyNumberFormat="1" applyFont="1" applyFill="1" applyBorder="1" applyAlignment="1" applyProtection="1">
      <alignment horizontal="left" vertical="center"/>
      <protection locked="0"/>
    </xf>
    <xf numFmtId="0" fontId="7" fillId="3" borderId="17" xfId="0" applyFont="1" applyFill="1" applyBorder="1" applyAlignment="1" applyProtection="1">
      <alignment horizontal="left" vertical="center" wrapText="1"/>
      <protection locked="0"/>
    </xf>
    <xf numFmtId="0" fontId="24" fillId="0" borderId="1" xfId="0" applyFont="1" applyBorder="1" applyAlignment="1" applyProtection="1">
      <alignment horizontal="left" vertical="center"/>
      <protection locked="0"/>
    </xf>
    <xf numFmtId="0" fontId="21" fillId="0" borderId="0" xfId="0" applyFont="1" applyProtection="1">
      <protection locked="0"/>
    </xf>
    <xf numFmtId="0" fontId="10" fillId="2" borderId="20" xfId="0" applyFont="1" applyFill="1" applyBorder="1" applyAlignment="1" applyProtection="1">
      <alignment horizontal="center" vertical="center" wrapText="1"/>
      <protection locked="0"/>
    </xf>
    <xf numFmtId="0" fontId="11" fillId="0" borderId="27" xfId="0" applyFont="1" applyBorder="1" applyAlignment="1" applyProtection="1">
      <alignment vertical="center"/>
      <protection locked="0"/>
    </xf>
    <xf numFmtId="0" fontId="7" fillId="5" borderId="5" xfId="0" applyFont="1" applyFill="1" applyBorder="1" applyAlignment="1" applyProtection="1">
      <alignment vertical="center" wrapText="1"/>
      <protection locked="0"/>
    </xf>
    <xf numFmtId="0" fontId="11" fillId="5" borderId="5" xfId="0" applyFont="1" applyFill="1" applyBorder="1" applyAlignment="1" applyProtection="1">
      <alignment vertical="center" wrapText="1"/>
      <protection locked="0"/>
    </xf>
    <xf numFmtId="0" fontId="7" fillId="3" borderId="20" xfId="0" applyFont="1" applyFill="1" applyBorder="1" applyAlignment="1" applyProtection="1">
      <alignment horizontal="left" vertical="center"/>
      <protection locked="0"/>
    </xf>
    <xf numFmtId="0" fontId="11" fillId="0" borderId="32" xfId="0" applyFont="1" applyBorder="1" applyAlignment="1" applyProtection="1">
      <alignment vertical="center" wrapText="1"/>
      <protection locked="0"/>
    </xf>
    <xf numFmtId="0" fontId="7" fillId="5" borderId="32" xfId="0" applyFont="1" applyFill="1" applyBorder="1" applyAlignment="1" applyProtection="1">
      <alignment vertical="center" wrapText="1"/>
      <protection locked="0"/>
    </xf>
    <xf numFmtId="0" fontId="11" fillId="0" borderId="30" xfId="0" applyFont="1" applyBorder="1" applyAlignment="1" applyProtection="1">
      <alignment vertical="center"/>
      <protection locked="0"/>
    </xf>
    <xf numFmtId="0" fontId="11" fillId="0" borderId="24" xfId="0" applyFont="1" applyBorder="1" applyAlignment="1" applyProtection="1">
      <alignment vertical="center" wrapText="1"/>
      <protection locked="0"/>
    </xf>
    <xf numFmtId="0" fontId="7" fillId="5" borderId="24" xfId="0" applyFont="1" applyFill="1" applyBorder="1" applyAlignment="1" applyProtection="1">
      <alignment vertical="center" wrapText="1"/>
      <protection locked="0"/>
    </xf>
    <xf numFmtId="0" fontId="18" fillId="6" borderId="17" xfId="0" applyFont="1" applyFill="1" applyBorder="1" applyAlignment="1" applyProtection="1">
      <alignment horizontal="center" vertical="center" wrapText="1"/>
      <protection locked="0"/>
    </xf>
    <xf numFmtId="0" fontId="7" fillId="7" borderId="17" xfId="0" applyFont="1" applyFill="1" applyBorder="1" applyAlignment="1" applyProtection="1">
      <alignment horizontal="left" vertical="center"/>
      <protection locked="0"/>
    </xf>
    <xf numFmtId="0" fontId="11" fillId="0" borderId="18" xfId="0" applyFont="1" applyBorder="1" applyAlignment="1" applyProtection="1">
      <alignment vertical="center"/>
      <protection locked="0"/>
    </xf>
    <xf numFmtId="0" fontId="11" fillId="5" borderId="19" xfId="0" applyFont="1" applyFill="1" applyBorder="1" applyAlignment="1" applyProtection="1">
      <alignment vertical="center" wrapText="1"/>
      <protection locked="0"/>
    </xf>
    <xf numFmtId="0" fontId="7" fillId="7" borderId="16" xfId="0" applyFont="1" applyFill="1" applyBorder="1" applyAlignment="1" applyProtection="1">
      <alignment horizontal="left" vertical="center" wrapText="1"/>
      <protection locked="0"/>
    </xf>
    <xf numFmtId="0" fontId="11" fillId="0" borderId="24" xfId="0" applyFont="1" applyBorder="1" applyAlignment="1" applyProtection="1">
      <alignment vertical="center"/>
      <protection locked="0"/>
    </xf>
    <xf numFmtId="0" fontId="11" fillId="5" borderId="24" xfId="0" applyFont="1" applyFill="1" applyBorder="1" applyAlignment="1" applyProtection="1">
      <alignment vertical="center" wrapText="1"/>
      <protection locked="0"/>
    </xf>
    <xf numFmtId="0" fontId="7" fillId="7" borderId="26" xfId="0" applyFont="1" applyFill="1" applyBorder="1" applyAlignment="1" applyProtection="1">
      <alignment horizontal="left" vertical="center"/>
      <protection locked="0"/>
    </xf>
    <xf numFmtId="0" fontId="7" fillId="7" borderId="26" xfId="0" applyFont="1" applyFill="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8" fillId="6" borderId="20" xfId="0" applyFont="1" applyFill="1" applyBorder="1" applyAlignment="1" applyProtection="1">
      <alignment horizontal="left" vertical="center" wrapText="1"/>
      <protection locked="0"/>
    </xf>
    <xf numFmtId="0" fontId="10" fillId="2" borderId="22" xfId="0" applyFont="1" applyFill="1" applyBorder="1" applyAlignment="1" applyProtection="1">
      <alignment horizontal="center" vertical="center" wrapText="1"/>
      <protection locked="0"/>
    </xf>
    <xf numFmtId="0" fontId="11" fillId="5" borderId="6" xfId="0" applyFont="1" applyFill="1" applyBorder="1" applyAlignment="1" applyProtection="1">
      <alignment vertical="center" wrapText="1"/>
      <protection locked="0"/>
    </xf>
    <xf numFmtId="0" fontId="11" fillId="7" borderId="17" xfId="0" applyFont="1" applyFill="1" applyBorder="1" applyAlignment="1" applyProtection="1">
      <alignment horizontal="left" vertical="center" wrapText="1"/>
      <protection locked="0"/>
    </xf>
    <xf numFmtId="0" fontId="7" fillId="7" borderId="17" xfId="0" applyFont="1" applyFill="1" applyBorder="1" applyAlignment="1" applyProtection="1">
      <alignment vertical="center" wrapText="1"/>
      <protection locked="0"/>
    </xf>
    <xf numFmtId="0" fontId="7" fillId="7" borderId="17" xfId="0" applyFont="1" applyFill="1" applyBorder="1" applyAlignment="1" applyProtection="1">
      <alignment wrapText="1"/>
      <protection locked="0"/>
    </xf>
    <xf numFmtId="0" fontId="11" fillId="5" borderId="6" xfId="0" applyFont="1" applyFill="1" applyBorder="1" applyAlignment="1" applyProtection="1">
      <alignment vertical="center"/>
      <protection locked="0"/>
    </xf>
    <xf numFmtId="0" fontId="7" fillId="7" borderId="20" xfId="0" applyFont="1" applyFill="1" applyBorder="1" applyAlignment="1" applyProtection="1">
      <alignment horizontal="left" vertical="center" wrapText="1"/>
      <protection locked="0"/>
    </xf>
    <xf numFmtId="14" fontId="7" fillId="7" borderId="20" xfId="0" applyNumberFormat="1" applyFont="1" applyFill="1" applyBorder="1" applyAlignment="1" applyProtection="1">
      <alignment horizontal="left" vertical="center" wrapText="1"/>
      <protection locked="0"/>
    </xf>
    <xf numFmtId="0" fontId="7" fillId="7" borderId="17" xfId="0" applyFont="1" applyFill="1" applyBorder="1" applyAlignment="1" applyProtection="1">
      <alignment horizontal="left" vertical="center" wrapText="1"/>
      <protection locked="0"/>
    </xf>
    <xf numFmtId="0" fontId="11" fillId="5" borderId="25" xfId="0" applyFont="1" applyFill="1" applyBorder="1" applyAlignment="1" applyProtection="1">
      <alignment vertical="center" wrapText="1"/>
      <protection locked="0"/>
    </xf>
    <xf numFmtId="14" fontId="7" fillId="7" borderId="26" xfId="0" applyNumberFormat="1" applyFont="1" applyFill="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6" fillId="0" borderId="5" xfId="2" applyFont="1" applyBorder="1" applyAlignment="1" applyProtection="1">
      <alignment vertical="center"/>
    </xf>
    <xf numFmtId="0" fontId="15" fillId="0" borderId="5" xfId="2" applyFont="1" applyFill="1" applyBorder="1" applyAlignment="1" applyProtection="1">
      <alignment horizontal="left" vertical="center"/>
    </xf>
    <xf numFmtId="0" fontId="16" fillId="0" borderId="5" xfId="0" applyFont="1" applyBorder="1"/>
    <xf numFmtId="0" fontId="7" fillId="0" borderId="5" xfId="0" applyFont="1" applyBorder="1"/>
    <xf numFmtId="0" fontId="11" fillId="0" borderId="12" xfId="0" applyFont="1" applyBorder="1" applyAlignment="1" applyProtection="1">
      <alignment vertical="center" wrapText="1"/>
      <protection locked="0"/>
    </xf>
    <xf numFmtId="0" fontId="7" fillId="0" borderId="20" xfId="0" applyFont="1" applyBorder="1" applyAlignment="1" applyProtection="1">
      <alignment horizontal="center" wrapText="1"/>
      <protection locked="0"/>
    </xf>
    <xf numFmtId="0" fontId="7" fillId="0" borderId="21" xfId="0" applyFont="1" applyBorder="1" applyAlignment="1" applyProtection="1">
      <alignment horizontal="center" wrapText="1"/>
      <protection locked="0"/>
    </xf>
    <xf numFmtId="0" fontId="7" fillId="0" borderId="19" xfId="0" applyFont="1" applyBorder="1" applyAlignment="1" applyProtection="1">
      <alignment horizontal="left" vertical="center" wrapText="1"/>
      <protection locked="0"/>
    </xf>
    <xf numFmtId="0" fontId="7" fillId="0" borderId="23" xfId="0" applyFont="1" applyBorder="1" applyAlignment="1" applyProtection="1">
      <alignment horizontal="center" wrapText="1"/>
      <protection locked="0"/>
    </xf>
    <xf numFmtId="0" fontId="7" fillId="0" borderId="8" xfId="0" applyFont="1" applyBorder="1" applyAlignment="1" applyProtection="1">
      <alignment horizontal="center" wrapText="1"/>
      <protection locked="0"/>
    </xf>
    <xf numFmtId="0" fontId="11" fillId="0" borderId="5"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9" fillId="0" borderId="15" xfId="0" applyFont="1" applyBorder="1" applyAlignment="1">
      <alignment horizontal="center" wrapText="1"/>
    </xf>
    <xf numFmtId="0" fontId="7" fillId="0" borderId="6" xfId="0" applyFont="1" applyBorder="1" applyAlignment="1" applyProtection="1">
      <alignment horizontal="left" vertical="center" wrapText="1"/>
      <protection locked="0"/>
    </xf>
    <xf numFmtId="0" fontId="7" fillId="0" borderId="27" xfId="0" applyFont="1" applyBorder="1" applyAlignment="1" applyProtection="1">
      <alignment horizontal="center" wrapText="1"/>
      <protection locked="0"/>
    </xf>
    <xf numFmtId="0" fontId="7" fillId="0" borderId="5" xfId="0" applyFont="1" applyBorder="1" applyAlignment="1" applyProtection="1">
      <alignment horizontal="center" wrapText="1"/>
      <protection locked="0"/>
    </xf>
    <xf numFmtId="0" fontId="7" fillId="0" borderId="28" xfId="0" applyFont="1" applyBorder="1" applyAlignment="1" applyProtection="1">
      <alignment horizontal="center" wrapText="1"/>
      <protection locked="0"/>
    </xf>
    <xf numFmtId="0" fontId="11" fillId="0" borderId="29" xfId="0" applyFont="1" applyBorder="1" applyAlignment="1" applyProtection="1">
      <alignment vertical="center" wrapText="1"/>
      <protection locked="0"/>
    </xf>
    <xf numFmtId="0" fontId="8" fillId="0" borderId="0" xfId="0" applyFont="1" applyAlignment="1" applyProtection="1">
      <alignment wrapText="1"/>
      <protection locked="0"/>
    </xf>
    <xf numFmtId="0" fontId="11" fillId="0" borderId="19" xfId="0" applyFont="1" applyBorder="1" applyAlignment="1" applyProtection="1">
      <alignment vertical="top" wrapText="1"/>
      <protection locked="0"/>
    </xf>
    <xf numFmtId="0" fontId="11" fillId="0" borderId="0" xfId="0" applyFont="1" applyAlignment="1" applyProtection="1">
      <alignment wrapText="1"/>
      <protection locked="0"/>
    </xf>
    <xf numFmtId="0" fontId="7" fillId="8" borderId="0" xfId="0" applyFont="1" applyFill="1" applyAlignment="1">
      <alignment vertical="center" wrapText="1"/>
    </xf>
    <xf numFmtId="0" fontId="7" fillId="8" borderId="0" xfId="0" applyFont="1" applyFill="1" applyAlignment="1">
      <alignment wrapText="1"/>
    </xf>
    <xf numFmtId="14" fontId="7" fillId="8" borderId="0" xfId="0" applyNumberFormat="1" applyFont="1" applyFill="1" applyAlignment="1">
      <alignment vertical="center" wrapText="1"/>
    </xf>
    <xf numFmtId="0" fontId="10" fillId="2" borderId="34"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20" xfId="0" applyFont="1" applyFill="1" applyBorder="1" applyAlignment="1" applyProtection="1">
      <alignment horizontal="center" vertical="center"/>
      <protection locked="0"/>
    </xf>
    <xf numFmtId="0" fontId="11" fillId="0" borderId="27" xfId="0" applyFont="1" applyBorder="1" applyAlignment="1" applyProtection="1">
      <alignment vertical="center" wrapText="1"/>
      <protection locked="0"/>
    </xf>
    <xf numFmtId="0" fontId="10" fillId="2" borderId="6"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1" fillId="3" borderId="9" xfId="0" applyFont="1" applyFill="1" applyBorder="1" applyProtection="1">
      <protection locked="0"/>
    </xf>
    <xf numFmtId="0" fontId="11" fillId="3" borderId="10" xfId="0" applyFont="1" applyFill="1" applyBorder="1" applyProtection="1">
      <protection locked="0"/>
    </xf>
    <xf numFmtId="0" fontId="11" fillId="3" borderId="13" xfId="0" applyFont="1" applyFill="1" applyBorder="1" applyAlignment="1" applyProtection="1">
      <alignment vertical="center" wrapText="1"/>
      <protection locked="0"/>
    </xf>
    <xf numFmtId="0" fontId="11" fillId="3" borderId="14" xfId="0" applyFont="1" applyFill="1" applyBorder="1" applyAlignment="1" applyProtection="1">
      <alignment vertical="center" wrapText="1"/>
      <protection locked="0"/>
    </xf>
    <xf numFmtId="0" fontId="8" fillId="0" borderId="5"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14" fontId="23" fillId="3" borderId="9" xfId="0" applyNumberFormat="1" applyFont="1" applyFill="1" applyBorder="1" applyAlignment="1" applyProtection="1">
      <alignment horizontal="left"/>
      <protection locked="0"/>
    </xf>
    <xf numFmtId="14" fontId="22" fillId="3" borderId="10" xfId="0" applyNumberFormat="1" applyFont="1" applyFill="1" applyBorder="1" applyAlignment="1" applyProtection="1">
      <alignment horizontal="left"/>
      <protection locked="0"/>
    </xf>
    <xf numFmtId="0" fontId="24" fillId="0" borderId="1" xfId="0" applyFont="1" applyBorder="1" applyAlignment="1" applyProtection="1">
      <alignment horizontal="center" wrapText="1"/>
      <protection locked="0"/>
    </xf>
    <xf numFmtId="0" fontId="24" fillId="0" borderId="2" xfId="0" applyFont="1" applyBorder="1" applyAlignment="1" applyProtection="1">
      <alignment horizont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7" fillId="3" borderId="7" xfId="0" applyFont="1" applyFill="1" applyBorder="1" applyProtection="1">
      <protection locked="0"/>
    </xf>
    <xf numFmtId="0" fontId="7" fillId="3" borderId="8" xfId="0" applyFont="1" applyFill="1" applyBorder="1" applyProtection="1">
      <protection locked="0"/>
    </xf>
    <xf numFmtId="0" fontId="19" fillId="3" borderId="7" xfId="1" applyFont="1" applyFill="1" applyBorder="1" applyProtection="1">
      <protection locked="0"/>
    </xf>
    <xf numFmtId="0" fontId="20" fillId="3" borderId="8" xfId="0" applyFont="1" applyFill="1" applyBorder="1" applyProtection="1">
      <protection locked="0"/>
    </xf>
    <xf numFmtId="0" fontId="7" fillId="3" borderId="9" xfId="0" applyFont="1" applyFill="1" applyBorder="1" applyProtection="1">
      <protection locked="0"/>
    </xf>
    <xf numFmtId="0" fontId="7" fillId="3" borderId="10" xfId="0" applyFont="1" applyFill="1" applyBorder="1" applyProtection="1">
      <protection locked="0"/>
    </xf>
  </cellXfs>
  <cellStyles count="3">
    <cellStyle name="Heading 2 2" xfId="2" xr:uid="{65F7EEEF-B8EC-4129-8BF2-500B64080FE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transfer.dhcs.ca.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aralyn.Ang-Olson@dhcs.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07FC8-5006-4EF7-902D-DA848883E20D}">
  <dimension ref="A1:WVI19"/>
  <sheetViews>
    <sheetView tabSelected="1" workbookViewId="0">
      <selection activeCell="A18" sqref="A18"/>
    </sheetView>
  </sheetViews>
  <sheetFormatPr defaultColWidth="0" defaultRowHeight="15" zeroHeight="1" x14ac:dyDescent="0.25"/>
  <cols>
    <col min="1" max="1" width="99.85546875" customWidth="1"/>
    <col min="2" max="2" width="100.85546875" style="1" hidden="1"/>
    <col min="3" max="256" width="8.85546875" hidden="1"/>
    <col min="257" max="257" width="99.85546875" hidden="1" customWidth="1"/>
    <col min="258" max="512" width="8.85546875" hidden="1"/>
    <col min="513" max="513" width="99.85546875" hidden="1" customWidth="1"/>
    <col min="514" max="768" width="8.85546875" hidden="1"/>
    <col min="769" max="769" width="99.85546875" hidden="1" customWidth="1"/>
    <col min="770" max="1024" width="8.85546875" hidden="1"/>
    <col min="1025" max="1025" width="99.85546875" hidden="1" customWidth="1"/>
    <col min="1026" max="1280" width="8.85546875" hidden="1"/>
    <col min="1281" max="1281" width="99.85546875" hidden="1" customWidth="1"/>
    <col min="1282" max="1536" width="8.85546875" hidden="1"/>
    <col min="1537" max="1537" width="99.85546875" hidden="1" customWidth="1"/>
    <col min="1538" max="1792" width="8.85546875" hidden="1"/>
    <col min="1793" max="1793" width="99.85546875" hidden="1" customWidth="1"/>
    <col min="1794" max="2048" width="8.85546875" hidden="1"/>
    <col min="2049" max="2049" width="99.85546875" hidden="1" customWidth="1"/>
    <col min="2050" max="2304" width="8.85546875" hidden="1"/>
    <col min="2305" max="2305" width="99.85546875" hidden="1" customWidth="1"/>
    <col min="2306" max="2560" width="8.85546875" hidden="1"/>
    <col min="2561" max="2561" width="99.85546875" hidden="1" customWidth="1"/>
    <col min="2562" max="2816" width="8.85546875" hidden="1"/>
    <col min="2817" max="2817" width="99.85546875" hidden="1" customWidth="1"/>
    <col min="2818" max="3072" width="8.85546875" hidden="1"/>
    <col min="3073" max="3073" width="99.85546875" hidden="1" customWidth="1"/>
    <col min="3074" max="3328" width="8.85546875" hidden="1"/>
    <col min="3329" max="3329" width="99.85546875" hidden="1" customWidth="1"/>
    <col min="3330" max="3584" width="8.85546875" hidden="1"/>
    <col min="3585" max="3585" width="99.85546875" hidden="1" customWidth="1"/>
    <col min="3586" max="3840" width="8.85546875" hidden="1"/>
    <col min="3841" max="3841" width="99.85546875" hidden="1" customWidth="1"/>
    <col min="3842" max="4096" width="8.85546875" hidden="1"/>
    <col min="4097" max="4097" width="99.85546875" hidden="1" customWidth="1"/>
    <col min="4098" max="4352" width="8.85546875" hidden="1"/>
    <col min="4353" max="4353" width="99.85546875" hidden="1" customWidth="1"/>
    <col min="4354" max="4608" width="8.85546875" hidden="1"/>
    <col min="4609" max="4609" width="99.85546875" hidden="1" customWidth="1"/>
    <col min="4610" max="4864" width="8.85546875" hidden="1"/>
    <col min="4865" max="4865" width="99.85546875" hidden="1" customWidth="1"/>
    <col min="4866" max="5120" width="8.85546875" hidden="1"/>
    <col min="5121" max="5121" width="99.85546875" hidden="1" customWidth="1"/>
    <col min="5122" max="5376" width="8.85546875" hidden="1"/>
    <col min="5377" max="5377" width="99.85546875" hidden="1" customWidth="1"/>
    <col min="5378" max="5632" width="8.85546875" hidden="1"/>
    <col min="5633" max="5633" width="99.85546875" hidden="1" customWidth="1"/>
    <col min="5634" max="5888" width="8.85546875" hidden="1"/>
    <col min="5889" max="5889" width="99.85546875" hidden="1" customWidth="1"/>
    <col min="5890" max="6144" width="8.85546875" hidden="1"/>
    <col min="6145" max="6145" width="99.85546875" hidden="1" customWidth="1"/>
    <col min="6146" max="6400" width="8.85546875" hidden="1"/>
    <col min="6401" max="6401" width="99.85546875" hidden="1" customWidth="1"/>
    <col min="6402" max="6656" width="8.85546875" hidden="1"/>
    <col min="6657" max="6657" width="99.85546875" hidden="1" customWidth="1"/>
    <col min="6658" max="6912" width="8.85546875" hidden="1"/>
    <col min="6913" max="6913" width="99.85546875" hidden="1" customWidth="1"/>
    <col min="6914" max="7168" width="8.85546875" hidden="1"/>
    <col min="7169" max="7169" width="99.85546875" hidden="1" customWidth="1"/>
    <col min="7170" max="7424" width="8.85546875" hidden="1"/>
    <col min="7425" max="7425" width="99.85546875" hidden="1" customWidth="1"/>
    <col min="7426" max="7680" width="8.85546875" hidden="1"/>
    <col min="7681" max="7681" width="99.85546875" hidden="1" customWidth="1"/>
    <col min="7682" max="7936" width="8.85546875" hidden="1"/>
    <col min="7937" max="7937" width="99.85546875" hidden="1" customWidth="1"/>
    <col min="7938" max="8192" width="8.85546875" hidden="1"/>
    <col min="8193" max="8193" width="99.85546875" hidden="1" customWidth="1"/>
    <col min="8194" max="8448" width="8.85546875" hidden="1"/>
    <col min="8449" max="8449" width="99.85546875" hidden="1" customWidth="1"/>
    <col min="8450" max="8704" width="8.85546875" hidden="1"/>
    <col min="8705" max="8705" width="99.85546875" hidden="1" customWidth="1"/>
    <col min="8706" max="8960" width="8.85546875" hidden="1"/>
    <col min="8961" max="8961" width="99.85546875" hidden="1" customWidth="1"/>
    <col min="8962" max="9216" width="8.85546875" hidden="1"/>
    <col min="9217" max="9217" width="99.85546875" hidden="1" customWidth="1"/>
    <col min="9218" max="9472" width="8.85546875" hidden="1"/>
    <col min="9473" max="9473" width="99.85546875" hidden="1" customWidth="1"/>
    <col min="9474" max="9728" width="8.85546875" hidden="1"/>
    <col min="9729" max="9729" width="99.85546875" hidden="1" customWidth="1"/>
    <col min="9730" max="9984" width="8.85546875" hidden="1"/>
    <col min="9985" max="9985" width="99.85546875" hidden="1" customWidth="1"/>
    <col min="9986" max="10240" width="8.85546875" hidden="1"/>
    <col min="10241" max="10241" width="99.85546875" hidden="1" customWidth="1"/>
    <col min="10242" max="10496" width="8.85546875" hidden="1"/>
    <col min="10497" max="10497" width="99.85546875" hidden="1" customWidth="1"/>
    <col min="10498" max="10752" width="8.85546875" hidden="1"/>
    <col min="10753" max="10753" width="99.85546875" hidden="1" customWidth="1"/>
    <col min="10754" max="11008" width="8.85546875" hidden="1"/>
    <col min="11009" max="11009" width="99.85546875" hidden="1" customWidth="1"/>
    <col min="11010" max="11264" width="8.85546875" hidden="1"/>
    <col min="11265" max="11265" width="99.85546875" hidden="1" customWidth="1"/>
    <col min="11266" max="11520" width="8.85546875" hidden="1"/>
    <col min="11521" max="11521" width="99.85546875" hidden="1" customWidth="1"/>
    <col min="11522" max="11776" width="8.85546875" hidden="1"/>
    <col min="11777" max="11777" width="99.85546875" hidden="1" customWidth="1"/>
    <col min="11778" max="12032" width="8.85546875" hidden="1"/>
    <col min="12033" max="12033" width="99.85546875" hidden="1" customWidth="1"/>
    <col min="12034" max="12288" width="8.85546875" hidden="1"/>
    <col min="12289" max="12289" width="99.85546875" hidden="1" customWidth="1"/>
    <col min="12290" max="12544" width="8.85546875" hidden="1"/>
    <col min="12545" max="12545" width="99.85546875" hidden="1" customWidth="1"/>
    <col min="12546" max="12800" width="8.85546875" hidden="1"/>
    <col min="12801" max="12801" width="99.85546875" hidden="1" customWidth="1"/>
    <col min="12802" max="13056" width="8.85546875" hidden="1"/>
    <col min="13057" max="13057" width="99.85546875" hidden="1" customWidth="1"/>
    <col min="13058" max="13312" width="8.85546875" hidden="1"/>
    <col min="13313" max="13313" width="99.85546875" hidden="1" customWidth="1"/>
    <col min="13314" max="13568" width="8.85546875" hidden="1"/>
    <col min="13569" max="13569" width="99.85546875" hidden="1" customWidth="1"/>
    <col min="13570" max="13824" width="8.85546875" hidden="1"/>
    <col min="13825" max="13825" width="99.85546875" hidden="1" customWidth="1"/>
    <col min="13826" max="14080" width="8.85546875" hidden="1"/>
    <col min="14081" max="14081" width="99.85546875" hidden="1" customWidth="1"/>
    <col min="14082" max="14336" width="8.85546875" hidden="1"/>
    <col min="14337" max="14337" width="99.85546875" hidden="1" customWidth="1"/>
    <col min="14338" max="14592" width="8.85546875" hidden="1"/>
    <col min="14593" max="14593" width="99.85546875" hidden="1" customWidth="1"/>
    <col min="14594" max="14848" width="8.85546875" hidden="1"/>
    <col min="14849" max="14849" width="99.85546875" hidden="1" customWidth="1"/>
    <col min="14850" max="15104" width="8.85546875" hidden="1"/>
    <col min="15105" max="15105" width="99.85546875" hidden="1" customWidth="1"/>
    <col min="15106" max="15360" width="8.85546875" hidden="1"/>
    <col min="15361" max="15361" width="99.85546875" hidden="1" customWidth="1"/>
    <col min="15362" max="15616" width="8.85546875" hidden="1"/>
    <col min="15617" max="15617" width="99.85546875" hidden="1" customWidth="1"/>
    <col min="15618" max="15872" width="8.85546875" hidden="1"/>
    <col min="15873" max="15873" width="99.85546875" hidden="1" customWidth="1"/>
    <col min="15874" max="16128" width="8.85546875" hidden="1"/>
    <col min="16129" max="16129" width="99.85546875" hidden="1" customWidth="1"/>
    <col min="16130" max="16384" width="8.85546875" hidden="1"/>
  </cols>
  <sheetData>
    <row r="1" spans="1:1" ht="17.25" x14ac:dyDescent="0.3">
      <c r="A1" s="102" t="s">
        <v>957</v>
      </c>
    </row>
    <row r="2" spans="1:1" ht="34.5" x14ac:dyDescent="0.25">
      <c r="A2" s="54" t="s">
        <v>0</v>
      </c>
    </row>
    <row r="3" spans="1:1" ht="17.25" x14ac:dyDescent="0.25">
      <c r="A3" s="136"/>
    </row>
    <row r="4" spans="1:1" ht="17.25" x14ac:dyDescent="0.25">
      <c r="A4" s="55" t="s">
        <v>1</v>
      </c>
    </row>
    <row r="5" spans="1:1" ht="17.25" x14ac:dyDescent="0.25">
      <c r="A5" s="137"/>
    </row>
    <row r="6" spans="1:1" ht="155.25" x14ac:dyDescent="0.25">
      <c r="A6" s="135" t="s">
        <v>2</v>
      </c>
    </row>
    <row r="7" spans="1:1" ht="17.25" x14ac:dyDescent="0.3">
      <c r="A7" s="138"/>
    </row>
    <row r="8" spans="1:1" ht="172.5" x14ac:dyDescent="0.25">
      <c r="A8" s="135" t="s">
        <v>955</v>
      </c>
    </row>
    <row r="9" spans="1:1" ht="17.25" x14ac:dyDescent="0.3">
      <c r="A9" s="138"/>
    </row>
    <row r="10" spans="1:1" ht="51.75" x14ac:dyDescent="0.25">
      <c r="A10" s="135" t="s">
        <v>3</v>
      </c>
    </row>
    <row r="11" spans="1:1" ht="17.25" x14ac:dyDescent="0.3">
      <c r="A11" s="139"/>
    </row>
    <row r="12" spans="1:1" ht="17.25" x14ac:dyDescent="0.25">
      <c r="A12" s="55" t="s">
        <v>4</v>
      </c>
    </row>
    <row r="13" spans="1:1" ht="17.25" x14ac:dyDescent="0.3">
      <c r="A13" s="138"/>
    </row>
    <row r="14" spans="1:1" ht="155.25" x14ac:dyDescent="0.25">
      <c r="A14" s="135" t="s">
        <v>5</v>
      </c>
    </row>
    <row r="15" spans="1:1" ht="17.25" x14ac:dyDescent="0.3">
      <c r="A15" s="138"/>
    </row>
    <row r="16" spans="1:1" ht="17.25" x14ac:dyDescent="0.25">
      <c r="A16" s="55" t="s">
        <v>6</v>
      </c>
    </row>
    <row r="17" spans="1:1" ht="17.25" x14ac:dyDescent="0.3">
      <c r="A17" s="138"/>
    </row>
    <row r="18" spans="1:1" ht="69" x14ac:dyDescent="0.25">
      <c r="A18" s="135" t="s">
        <v>7</v>
      </c>
    </row>
    <row r="19" spans="1:1" hidden="1" x14ac:dyDescent="0.25">
      <c r="A19" s="2"/>
    </row>
  </sheetData>
  <sheetProtection sheet="1" objects="1" scenarios="1" selectLockedCells="1"/>
  <hyperlinks>
    <hyperlink ref="A10" r:id="rId1" display="https://etransfer.dhcs.ca.gov/" xr:uid="{8C6E6383-9B39-4BAF-9CA9-9F7B8A798A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1C4D-B417-456E-ADC9-90A1E9E72F0B}">
  <dimension ref="A1:WYD54"/>
  <sheetViews>
    <sheetView zoomScale="90" zoomScaleNormal="90" workbookViewId="0">
      <selection activeCell="A2" sqref="A2"/>
    </sheetView>
  </sheetViews>
  <sheetFormatPr defaultColWidth="0" defaultRowHeight="17.25" zeroHeight="1" x14ac:dyDescent="0.3"/>
  <cols>
    <col min="1" max="1" width="7.85546875" style="5" customWidth="1"/>
    <col min="2" max="2" width="35.140625" style="5" customWidth="1"/>
    <col min="3" max="3" width="93.85546875" style="53" customWidth="1"/>
    <col min="4" max="6" width="34.42578125" style="53" customWidth="1"/>
    <col min="7" max="47" width="34.42578125" style="5" customWidth="1"/>
    <col min="48" max="49" width="34.5703125" style="5" customWidth="1"/>
    <col min="50" max="55" width="34.5703125" style="5" hidden="1"/>
    <col min="56" max="72" width="34.42578125" style="5" hidden="1"/>
    <col min="73" max="73" width="34.5703125" style="5" hidden="1"/>
    <col min="74" max="74" width="34.42578125" style="5" hidden="1"/>
    <col min="75" max="267" width="9.140625" style="5" hidden="1"/>
    <col min="268" max="268" width="7.85546875" style="5" hidden="1"/>
    <col min="269" max="269" width="35.140625" style="5" hidden="1"/>
    <col min="270" max="270" width="93.85546875" style="5" hidden="1"/>
    <col min="271" max="328" width="34.42578125" style="5" hidden="1"/>
    <col min="329" max="329" width="34.5703125" style="5" hidden="1"/>
    <col min="330" max="330" width="34.42578125" style="5" hidden="1"/>
    <col min="331" max="523" width="9.140625" style="5" hidden="1"/>
    <col min="524" max="524" width="7.85546875" style="5" hidden="1"/>
    <col min="525" max="525" width="35.140625" style="5" hidden="1"/>
    <col min="526" max="526" width="93.85546875" style="5" hidden="1"/>
    <col min="527" max="584" width="34.42578125" style="5" hidden="1"/>
    <col min="585" max="585" width="34.5703125" style="5" hidden="1"/>
    <col min="586" max="586" width="34.42578125" style="5" hidden="1"/>
    <col min="587" max="779" width="9.140625" style="5" hidden="1"/>
    <col min="780" max="780" width="7.85546875" style="5" hidden="1"/>
    <col min="781" max="781" width="35.140625" style="5" hidden="1"/>
    <col min="782" max="782" width="93.85546875" style="5" hidden="1"/>
    <col min="783" max="840" width="34.42578125" style="5" hidden="1"/>
    <col min="841" max="841" width="34.5703125" style="5" hidden="1"/>
    <col min="842" max="842" width="34.42578125" style="5" hidden="1"/>
    <col min="843" max="1035" width="9.140625" style="5" hidden="1"/>
    <col min="1036" max="1036" width="7.85546875" style="5" hidden="1"/>
    <col min="1037" max="1037" width="35.140625" style="5" hidden="1"/>
    <col min="1038" max="1038" width="93.85546875" style="5" hidden="1"/>
    <col min="1039" max="1096" width="34.42578125" style="5" hidden="1"/>
    <col min="1097" max="1097" width="34.5703125" style="5" hidden="1"/>
    <col min="1098" max="1098" width="34.42578125" style="5" hidden="1"/>
    <col min="1099" max="1291" width="9.140625" style="5" hidden="1"/>
    <col min="1292" max="1292" width="7.85546875" style="5" hidden="1"/>
    <col min="1293" max="1293" width="35.140625" style="5" hidden="1"/>
    <col min="1294" max="1294" width="93.85546875" style="5" hidden="1"/>
    <col min="1295" max="1352" width="34.42578125" style="5" hidden="1"/>
    <col min="1353" max="1353" width="34.5703125" style="5" hidden="1"/>
    <col min="1354" max="1354" width="34.42578125" style="5" hidden="1"/>
    <col min="1355" max="1547" width="9.140625" style="5" hidden="1"/>
    <col min="1548" max="1548" width="7.85546875" style="5" hidden="1"/>
    <col min="1549" max="1549" width="35.140625" style="5" hidden="1"/>
    <col min="1550" max="1550" width="93.85546875" style="5" hidden="1"/>
    <col min="1551" max="1608" width="34.42578125" style="5" hidden="1"/>
    <col min="1609" max="1609" width="34.5703125" style="5" hidden="1"/>
    <col min="1610" max="1610" width="34.42578125" style="5" hidden="1"/>
    <col min="1611" max="1803" width="9.140625" style="5" hidden="1"/>
    <col min="1804" max="1804" width="7.85546875" style="5" hidden="1"/>
    <col min="1805" max="1805" width="35.140625" style="5" hidden="1"/>
    <col min="1806" max="1806" width="93.85546875" style="5" hidden="1"/>
    <col min="1807" max="1864" width="34.42578125" style="5" hidden="1"/>
    <col min="1865" max="1865" width="34.5703125" style="5" hidden="1"/>
    <col min="1866" max="1866" width="34.42578125" style="5" hidden="1"/>
    <col min="1867" max="2059" width="9.140625" style="5" hidden="1"/>
    <col min="2060" max="2060" width="7.85546875" style="5" hidden="1"/>
    <col min="2061" max="2061" width="35.140625" style="5" hidden="1"/>
    <col min="2062" max="2062" width="93.85546875" style="5" hidden="1"/>
    <col min="2063" max="2120" width="34.42578125" style="5" hidden="1"/>
    <col min="2121" max="2121" width="34.5703125" style="5" hidden="1"/>
    <col min="2122" max="2122" width="34.42578125" style="5" hidden="1"/>
    <col min="2123" max="2315" width="9.140625" style="5" hidden="1"/>
    <col min="2316" max="2316" width="7.85546875" style="5" hidden="1"/>
    <col min="2317" max="2317" width="35.140625" style="5" hidden="1"/>
    <col min="2318" max="2318" width="93.85546875" style="5" hidden="1"/>
    <col min="2319" max="2376" width="34.42578125" style="5" hidden="1"/>
    <col min="2377" max="2377" width="34.5703125" style="5" hidden="1"/>
    <col min="2378" max="2378" width="34.42578125" style="5" hidden="1"/>
    <col min="2379" max="2571" width="9.140625" style="5" hidden="1"/>
    <col min="2572" max="2572" width="7.85546875" style="5" hidden="1"/>
    <col min="2573" max="2573" width="35.140625" style="5" hidden="1"/>
    <col min="2574" max="2574" width="93.85546875" style="5" hidden="1"/>
    <col min="2575" max="2632" width="34.42578125" style="5" hidden="1"/>
    <col min="2633" max="2633" width="34.5703125" style="5" hidden="1"/>
    <col min="2634" max="2634" width="34.42578125" style="5" hidden="1"/>
    <col min="2635" max="2827" width="9.140625" style="5" hidden="1"/>
    <col min="2828" max="2828" width="7.85546875" style="5" hidden="1"/>
    <col min="2829" max="2829" width="35.140625" style="5" hidden="1"/>
    <col min="2830" max="2830" width="93.85546875" style="5" hidden="1"/>
    <col min="2831" max="2888" width="34.42578125" style="5" hidden="1"/>
    <col min="2889" max="2889" width="34.5703125" style="5" hidden="1"/>
    <col min="2890" max="2890" width="34.42578125" style="5" hidden="1"/>
    <col min="2891" max="3083" width="9.140625" style="5" hidden="1"/>
    <col min="3084" max="3084" width="7.85546875" style="5" hidden="1"/>
    <col min="3085" max="3085" width="35.140625" style="5" hidden="1"/>
    <col min="3086" max="3086" width="93.85546875" style="5" hidden="1"/>
    <col min="3087" max="3144" width="34.42578125" style="5" hidden="1"/>
    <col min="3145" max="3145" width="34.5703125" style="5" hidden="1"/>
    <col min="3146" max="3146" width="34.42578125" style="5" hidden="1"/>
    <col min="3147" max="3339" width="9.140625" style="5" hidden="1"/>
    <col min="3340" max="3340" width="7.85546875" style="5" hidden="1"/>
    <col min="3341" max="3341" width="35.140625" style="5" hidden="1"/>
    <col min="3342" max="3342" width="93.85546875" style="5" hidden="1"/>
    <col min="3343" max="3400" width="34.42578125" style="5" hidden="1"/>
    <col min="3401" max="3401" width="34.5703125" style="5" hidden="1"/>
    <col min="3402" max="3402" width="34.42578125" style="5" hidden="1"/>
    <col min="3403" max="3595" width="9.140625" style="5" hidden="1"/>
    <col min="3596" max="3596" width="7.85546875" style="5" hidden="1"/>
    <col min="3597" max="3597" width="35.140625" style="5" hidden="1"/>
    <col min="3598" max="3598" width="93.85546875" style="5" hidden="1"/>
    <col min="3599" max="3656" width="34.42578125" style="5" hidden="1"/>
    <col min="3657" max="3657" width="34.5703125" style="5" hidden="1"/>
    <col min="3658" max="3658" width="34.42578125" style="5" hidden="1"/>
    <col min="3659" max="3851" width="9.140625" style="5" hidden="1"/>
    <col min="3852" max="3852" width="7.85546875" style="5" hidden="1"/>
    <col min="3853" max="3853" width="35.140625" style="5" hidden="1"/>
    <col min="3854" max="3854" width="93.85546875" style="5" hidden="1"/>
    <col min="3855" max="3912" width="34.42578125" style="5" hidden="1"/>
    <col min="3913" max="3913" width="34.5703125" style="5" hidden="1"/>
    <col min="3914" max="3914" width="34.42578125" style="5" hidden="1"/>
    <col min="3915" max="4107" width="9.140625" style="5" hidden="1"/>
    <col min="4108" max="4108" width="7.85546875" style="5" hidden="1"/>
    <col min="4109" max="4109" width="35.140625" style="5" hidden="1"/>
    <col min="4110" max="4110" width="93.85546875" style="5" hidden="1"/>
    <col min="4111" max="4168" width="34.42578125" style="5" hidden="1"/>
    <col min="4169" max="4169" width="34.5703125" style="5" hidden="1"/>
    <col min="4170" max="4170" width="34.42578125" style="5" hidden="1"/>
    <col min="4171" max="4363" width="9.140625" style="5" hidden="1"/>
    <col min="4364" max="4364" width="7.85546875" style="5" hidden="1"/>
    <col min="4365" max="4365" width="35.140625" style="5" hidden="1"/>
    <col min="4366" max="4366" width="93.85546875" style="5" hidden="1"/>
    <col min="4367" max="4424" width="34.42578125" style="5" hidden="1"/>
    <col min="4425" max="4425" width="34.5703125" style="5" hidden="1"/>
    <col min="4426" max="4426" width="34.42578125" style="5" hidden="1"/>
    <col min="4427" max="4619" width="9.140625" style="5" hidden="1"/>
    <col min="4620" max="4620" width="7.85546875" style="5" hidden="1"/>
    <col min="4621" max="4621" width="35.140625" style="5" hidden="1"/>
    <col min="4622" max="4622" width="93.85546875" style="5" hidden="1"/>
    <col min="4623" max="4680" width="34.42578125" style="5" hidden="1"/>
    <col min="4681" max="4681" width="34.5703125" style="5" hidden="1"/>
    <col min="4682" max="4682" width="34.42578125" style="5" hidden="1"/>
    <col min="4683" max="4875" width="9.140625" style="5" hidden="1"/>
    <col min="4876" max="4876" width="7.85546875" style="5" hidden="1"/>
    <col min="4877" max="4877" width="35.140625" style="5" hidden="1"/>
    <col min="4878" max="4878" width="93.85546875" style="5" hidden="1"/>
    <col min="4879" max="4936" width="34.42578125" style="5" hidden="1"/>
    <col min="4937" max="4937" width="34.5703125" style="5" hidden="1"/>
    <col min="4938" max="4938" width="34.42578125" style="5" hidden="1"/>
    <col min="4939" max="5131" width="9.140625" style="5" hidden="1"/>
    <col min="5132" max="5132" width="7.85546875" style="5" hidden="1"/>
    <col min="5133" max="5133" width="35.140625" style="5" hidden="1"/>
    <col min="5134" max="5134" width="93.85546875" style="5" hidden="1"/>
    <col min="5135" max="5192" width="34.42578125" style="5" hidden="1"/>
    <col min="5193" max="5193" width="34.5703125" style="5" hidden="1"/>
    <col min="5194" max="5194" width="34.42578125" style="5" hidden="1"/>
    <col min="5195" max="5387" width="9.140625" style="5" hidden="1"/>
    <col min="5388" max="5388" width="7.85546875" style="5" hidden="1"/>
    <col min="5389" max="5389" width="35.140625" style="5" hidden="1"/>
    <col min="5390" max="5390" width="93.85546875" style="5" hidden="1"/>
    <col min="5391" max="5448" width="34.42578125" style="5" hidden="1"/>
    <col min="5449" max="5449" width="34.5703125" style="5" hidden="1"/>
    <col min="5450" max="5450" width="34.42578125" style="5" hidden="1"/>
    <col min="5451" max="5643" width="9.140625" style="5" hidden="1"/>
    <col min="5644" max="5644" width="7.85546875" style="5" hidden="1"/>
    <col min="5645" max="5645" width="35.140625" style="5" hidden="1"/>
    <col min="5646" max="5646" width="93.85546875" style="5" hidden="1"/>
    <col min="5647" max="5704" width="34.42578125" style="5" hidden="1"/>
    <col min="5705" max="5705" width="34.5703125" style="5" hidden="1"/>
    <col min="5706" max="5706" width="34.42578125" style="5" hidden="1"/>
    <col min="5707" max="5899" width="9.140625" style="5" hidden="1"/>
    <col min="5900" max="5900" width="7.85546875" style="5" hidden="1"/>
    <col min="5901" max="5901" width="35.140625" style="5" hidden="1"/>
    <col min="5902" max="5902" width="93.85546875" style="5" hidden="1"/>
    <col min="5903" max="5960" width="34.42578125" style="5" hidden="1"/>
    <col min="5961" max="5961" width="34.5703125" style="5" hidden="1"/>
    <col min="5962" max="5962" width="34.42578125" style="5" hidden="1"/>
    <col min="5963" max="6155" width="9.140625" style="5" hidden="1"/>
    <col min="6156" max="6156" width="7.85546875" style="5" hidden="1"/>
    <col min="6157" max="6157" width="35.140625" style="5" hidden="1"/>
    <col min="6158" max="6158" width="93.85546875" style="5" hidden="1"/>
    <col min="6159" max="6216" width="34.42578125" style="5" hidden="1"/>
    <col min="6217" max="6217" width="34.5703125" style="5" hidden="1"/>
    <col min="6218" max="6218" width="34.42578125" style="5" hidden="1"/>
    <col min="6219" max="6411" width="9.140625" style="5" hidden="1"/>
    <col min="6412" max="6412" width="7.85546875" style="5" hidden="1"/>
    <col min="6413" max="6413" width="35.140625" style="5" hidden="1"/>
    <col min="6414" max="6414" width="93.85546875" style="5" hidden="1"/>
    <col min="6415" max="6472" width="34.42578125" style="5" hidden="1"/>
    <col min="6473" max="6473" width="34.5703125" style="5" hidden="1"/>
    <col min="6474" max="6474" width="34.42578125" style="5" hidden="1"/>
    <col min="6475" max="6667" width="9.140625" style="5" hidden="1"/>
    <col min="6668" max="6668" width="7.85546875" style="5" hidden="1"/>
    <col min="6669" max="6669" width="35.140625" style="5" hidden="1"/>
    <col min="6670" max="6670" width="93.85546875" style="5" hidden="1"/>
    <col min="6671" max="6728" width="34.42578125" style="5" hidden="1"/>
    <col min="6729" max="6729" width="34.5703125" style="5" hidden="1"/>
    <col min="6730" max="6730" width="34.42578125" style="5" hidden="1"/>
    <col min="6731" max="6923" width="9.140625" style="5" hidden="1"/>
    <col min="6924" max="6924" width="7.85546875" style="5" hidden="1"/>
    <col min="6925" max="6925" width="35.140625" style="5" hidden="1"/>
    <col min="6926" max="6926" width="93.85546875" style="5" hidden="1"/>
    <col min="6927" max="6984" width="34.42578125" style="5" hidden="1"/>
    <col min="6985" max="6985" width="34.5703125" style="5" hidden="1"/>
    <col min="6986" max="6986" width="34.42578125" style="5" hidden="1"/>
    <col min="6987" max="7179" width="9.140625" style="5" hidden="1"/>
    <col min="7180" max="7180" width="7.85546875" style="5" hidden="1"/>
    <col min="7181" max="7181" width="35.140625" style="5" hidden="1"/>
    <col min="7182" max="7182" width="93.85546875" style="5" hidden="1"/>
    <col min="7183" max="7240" width="34.42578125" style="5" hidden="1"/>
    <col min="7241" max="7241" width="34.5703125" style="5" hidden="1"/>
    <col min="7242" max="7242" width="34.42578125" style="5" hidden="1"/>
    <col min="7243" max="7435" width="9.140625" style="5" hidden="1"/>
    <col min="7436" max="7436" width="7.85546875" style="5" hidden="1"/>
    <col min="7437" max="7437" width="35.140625" style="5" hidden="1"/>
    <col min="7438" max="7438" width="93.85546875" style="5" hidden="1"/>
    <col min="7439" max="7496" width="34.42578125" style="5" hidden="1"/>
    <col min="7497" max="7497" width="34.5703125" style="5" hidden="1"/>
    <col min="7498" max="7498" width="34.42578125" style="5" hidden="1"/>
    <col min="7499" max="7691" width="9.140625" style="5" hidden="1"/>
    <col min="7692" max="7692" width="7.85546875" style="5" hidden="1"/>
    <col min="7693" max="7693" width="35.140625" style="5" hidden="1"/>
    <col min="7694" max="7694" width="93.85546875" style="5" hidden="1"/>
    <col min="7695" max="7752" width="34.42578125" style="5" hidden="1"/>
    <col min="7753" max="7753" width="34.5703125" style="5" hidden="1"/>
    <col min="7754" max="7754" width="34.42578125" style="5" hidden="1"/>
    <col min="7755" max="7947" width="9.140625" style="5" hidden="1"/>
    <col min="7948" max="7948" width="7.85546875" style="5" hidden="1"/>
    <col min="7949" max="7949" width="35.140625" style="5" hidden="1"/>
    <col min="7950" max="7950" width="93.85546875" style="5" hidden="1"/>
    <col min="7951" max="8008" width="34.42578125" style="5" hidden="1"/>
    <col min="8009" max="8009" width="34.5703125" style="5" hidden="1"/>
    <col min="8010" max="8010" width="34.42578125" style="5" hidden="1"/>
    <col min="8011" max="8203" width="9.140625" style="5" hidden="1"/>
    <col min="8204" max="8204" width="7.85546875" style="5" hidden="1"/>
    <col min="8205" max="8205" width="35.140625" style="5" hidden="1"/>
    <col min="8206" max="8206" width="93.85546875" style="5" hidden="1"/>
    <col min="8207" max="8264" width="34.42578125" style="5" hidden="1"/>
    <col min="8265" max="8265" width="34.5703125" style="5" hidden="1"/>
    <col min="8266" max="8266" width="34.42578125" style="5" hidden="1"/>
    <col min="8267" max="8459" width="9.140625" style="5" hidden="1"/>
    <col min="8460" max="8460" width="7.85546875" style="5" hidden="1"/>
    <col min="8461" max="8461" width="35.140625" style="5" hidden="1"/>
    <col min="8462" max="8462" width="93.85546875" style="5" hidden="1"/>
    <col min="8463" max="8520" width="34.42578125" style="5" hidden="1"/>
    <col min="8521" max="8521" width="34.5703125" style="5" hidden="1"/>
    <col min="8522" max="8522" width="34.42578125" style="5" hidden="1"/>
    <col min="8523" max="8715" width="9.140625" style="5" hidden="1"/>
    <col min="8716" max="8716" width="7.85546875" style="5" hidden="1"/>
    <col min="8717" max="8717" width="35.140625" style="5" hidden="1"/>
    <col min="8718" max="8718" width="93.85546875" style="5" hidden="1"/>
    <col min="8719" max="8776" width="34.42578125" style="5" hidden="1"/>
    <col min="8777" max="8777" width="34.5703125" style="5" hidden="1"/>
    <col min="8778" max="8778" width="34.42578125" style="5" hidden="1"/>
    <col min="8779" max="8971" width="9.140625" style="5" hidden="1"/>
    <col min="8972" max="8972" width="7.85546875" style="5" hidden="1"/>
    <col min="8973" max="8973" width="35.140625" style="5" hidden="1"/>
    <col min="8974" max="8974" width="93.85546875" style="5" hidden="1"/>
    <col min="8975" max="9032" width="34.42578125" style="5" hidden="1"/>
    <col min="9033" max="9033" width="34.5703125" style="5" hidden="1"/>
    <col min="9034" max="9034" width="34.42578125" style="5" hidden="1"/>
    <col min="9035" max="9227" width="9.140625" style="5" hidden="1"/>
    <col min="9228" max="9228" width="7.85546875" style="5" hidden="1"/>
    <col min="9229" max="9229" width="35.140625" style="5" hidden="1"/>
    <col min="9230" max="9230" width="93.85546875" style="5" hidden="1"/>
    <col min="9231" max="9288" width="34.42578125" style="5" hidden="1"/>
    <col min="9289" max="9289" width="34.5703125" style="5" hidden="1"/>
    <col min="9290" max="9290" width="34.42578125" style="5" hidden="1"/>
    <col min="9291" max="9483" width="9.140625" style="5" hidden="1"/>
    <col min="9484" max="9484" width="7.85546875" style="5" hidden="1"/>
    <col min="9485" max="9485" width="35.140625" style="5" hidden="1"/>
    <col min="9486" max="9486" width="93.85546875" style="5" hidden="1"/>
    <col min="9487" max="9544" width="34.42578125" style="5" hidden="1"/>
    <col min="9545" max="9545" width="34.5703125" style="5" hidden="1"/>
    <col min="9546" max="9546" width="34.42578125" style="5" hidden="1"/>
    <col min="9547" max="9739" width="9.140625" style="5" hidden="1"/>
    <col min="9740" max="9740" width="7.85546875" style="5" hidden="1"/>
    <col min="9741" max="9741" width="35.140625" style="5" hidden="1"/>
    <col min="9742" max="9742" width="93.85546875" style="5" hidden="1"/>
    <col min="9743" max="9800" width="34.42578125" style="5" hidden="1"/>
    <col min="9801" max="9801" width="34.5703125" style="5" hidden="1"/>
    <col min="9802" max="9802" width="34.42578125" style="5" hidden="1"/>
    <col min="9803" max="9995" width="9.140625" style="5" hidden="1"/>
    <col min="9996" max="9996" width="7.85546875" style="5" hidden="1"/>
    <col min="9997" max="9997" width="35.140625" style="5" hidden="1"/>
    <col min="9998" max="9998" width="93.85546875" style="5" hidden="1"/>
    <col min="9999" max="10056" width="34.42578125" style="5" hidden="1"/>
    <col min="10057" max="10057" width="34.5703125" style="5" hidden="1"/>
    <col min="10058" max="10058" width="34.42578125" style="5" hidden="1"/>
    <col min="10059" max="10251" width="9.140625" style="5" hidden="1"/>
    <col min="10252" max="10252" width="7.85546875" style="5" hidden="1"/>
    <col min="10253" max="10253" width="35.140625" style="5" hidden="1"/>
    <col min="10254" max="10254" width="93.85546875" style="5" hidden="1"/>
    <col min="10255" max="10312" width="34.42578125" style="5" hidden="1"/>
    <col min="10313" max="10313" width="34.5703125" style="5" hidden="1"/>
    <col min="10314" max="10314" width="34.42578125" style="5" hidden="1"/>
    <col min="10315" max="10507" width="9.140625" style="5" hidden="1"/>
    <col min="10508" max="10508" width="7.85546875" style="5" hidden="1"/>
    <col min="10509" max="10509" width="35.140625" style="5" hidden="1"/>
    <col min="10510" max="10510" width="93.85546875" style="5" hidden="1"/>
    <col min="10511" max="10568" width="34.42578125" style="5" hidden="1"/>
    <col min="10569" max="10569" width="34.5703125" style="5" hidden="1"/>
    <col min="10570" max="10570" width="34.42578125" style="5" hidden="1"/>
    <col min="10571" max="10763" width="9.140625" style="5" hidden="1"/>
    <col min="10764" max="10764" width="7.85546875" style="5" hidden="1"/>
    <col min="10765" max="10765" width="35.140625" style="5" hidden="1"/>
    <col min="10766" max="10766" width="93.85546875" style="5" hidden="1"/>
    <col min="10767" max="10824" width="34.42578125" style="5" hidden="1"/>
    <col min="10825" max="10825" width="34.5703125" style="5" hidden="1"/>
    <col min="10826" max="10826" width="34.42578125" style="5" hidden="1"/>
    <col min="10827" max="11019" width="9.140625" style="5" hidden="1"/>
    <col min="11020" max="11020" width="7.85546875" style="5" hidden="1"/>
    <col min="11021" max="11021" width="35.140625" style="5" hidden="1"/>
    <col min="11022" max="11022" width="93.85546875" style="5" hidden="1"/>
    <col min="11023" max="11080" width="34.42578125" style="5" hidden="1"/>
    <col min="11081" max="11081" width="34.5703125" style="5" hidden="1"/>
    <col min="11082" max="11082" width="34.42578125" style="5" hidden="1"/>
    <col min="11083" max="11275" width="9.140625" style="5" hidden="1"/>
    <col min="11276" max="11276" width="7.85546875" style="5" hidden="1"/>
    <col min="11277" max="11277" width="35.140625" style="5" hidden="1"/>
    <col min="11278" max="11278" width="93.85546875" style="5" hidden="1"/>
    <col min="11279" max="11336" width="34.42578125" style="5" hidden="1"/>
    <col min="11337" max="11337" width="34.5703125" style="5" hidden="1"/>
    <col min="11338" max="11338" width="34.42578125" style="5" hidden="1"/>
    <col min="11339" max="11531" width="9.140625" style="5" hidden="1"/>
    <col min="11532" max="11532" width="7.85546875" style="5" hidden="1"/>
    <col min="11533" max="11533" width="35.140625" style="5" hidden="1"/>
    <col min="11534" max="11534" width="93.85546875" style="5" hidden="1"/>
    <col min="11535" max="11592" width="34.42578125" style="5" hidden="1"/>
    <col min="11593" max="11593" width="34.5703125" style="5" hidden="1"/>
    <col min="11594" max="11594" width="34.42578125" style="5" hidden="1"/>
    <col min="11595" max="11787" width="9.140625" style="5" hidden="1"/>
    <col min="11788" max="11788" width="7.85546875" style="5" hidden="1"/>
    <col min="11789" max="11789" width="35.140625" style="5" hidden="1"/>
    <col min="11790" max="11790" width="93.85546875" style="5" hidden="1"/>
    <col min="11791" max="11848" width="34.42578125" style="5" hidden="1"/>
    <col min="11849" max="11849" width="34.5703125" style="5" hidden="1"/>
    <col min="11850" max="11850" width="34.42578125" style="5" hidden="1"/>
    <col min="11851" max="12043" width="9.140625" style="5" hidden="1"/>
    <col min="12044" max="12044" width="7.85546875" style="5" hidden="1"/>
    <col min="12045" max="12045" width="35.140625" style="5" hidden="1"/>
    <col min="12046" max="12046" width="93.85546875" style="5" hidden="1"/>
    <col min="12047" max="12104" width="34.42578125" style="5" hidden="1"/>
    <col min="12105" max="12105" width="34.5703125" style="5" hidden="1"/>
    <col min="12106" max="12106" width="34.42578125" style="5" hidden="1"/>
    <col min="12107" max="12299" width="9.140625" style="5" hidden="1"/>
    <col min="12300" max="12300" width="7.85546875" style="5" hidden="1"/>
    <col min="12301" max="12301" width="35.140625" style="5" hidden="1"/>
    <col min="12302" max="12302" width="93.85546875" style="5" hidden="1"/>
    <col min="12303" max="12360" width="34.42578125" style="5" hidden="1"/>
    <col min="12361" max="12361" width="34.5703125" style="5" hidden="1"/>
    <col min="12362" max="12362" width="34.42578125" style="5" hidden="1"/>
    <col min="12363" max="12555" width="9.140625" style="5" hidden="1"/>
    <col min="12556" max="12556" width="7.85546875" style="5" hidden="1"/>
    <col min="12557" max="12557" width="35.140625" style="5" hidden="1"/>
    <col min="12558" max="12558" width="93.85546875" style="5" hidden="1"/>
    <col min="12559" max="12616" width="34.42578125" style="5" hidden="1"/>
    <col min="12617" max="12617" width="34.5703125" style="5" hidden="1"/>
    <col min="12618" max="12618" width="34.42578125" style="5" hidden="1"/>
    <col min="12619" max="12811" width="9.140625" style="5" hidden="1"/>
    <col min="12812" max="12812" width="7.85546875" style="5" hidden="1"/>
    <col min="12813" max="12813" width="35.140625" style="5" hidden="1"/>
    <col min="12814" max="12814" width="93.85546875" style="5" hidden="1"/>
    <col min="12815" max="12872" width="34.42578125" style="5" hidden="1"/>
    <col min="12873" max="12873" width="34.5703125" style="5" hidden="1"/>
    <col min="12874" max="12874" width="34.42578125" style="5" hidden="1"/>
    <col min="12875" max="13067" width="9.140625" style="5" hidden="1"/>
    <col min="13068" max="13068" width="7.85546875" style="5" hidden="1"/>
    <col min="13069" max="13069" width="35.140625" style="5" hidden="1"/>
    <col min="13070" max="13070" width="93.85546875" style="5" hidden="1"/>
    <col min="13071" max="13128" width="34.42578125" style="5" hidden="1"/>
    <col min="13129" max="13129" width="34.5703125" style="5" hidden="1"/>
    <col min="13130" max="13130" width="34.42578125" style="5" hidden="1"/>
    <col min="13131" max="13323" width="9.140625" style="5" hidden="1"/>
    <col min="13324" max="13324" width="7.85546875" style="5" hidden="1"/>
    <col min="13325" max="13325" width="35.140625" style="5" hidden="1"/>
    <col min="13326" max="13326" width="93.85546875" style="5" hidden="1"/>
    <col min="13327" max="13384" width="34.42578125" style="5" hidden="1"/>
    <col min="13385" max="13385" width="34.5703125" style="5" hidden="1"/>
    <col min="13386" max="13386" width="34.42578125" style="5" hidden="1"/>
    <col min="13387" max="13579" width="9.140625" style="5" hidden="1"/>
    <col min="13580" max="13580" width="7.85546875" style="5" hidden="1"/>
    <col min="13581" max="13581" width="35.140625" style="5" hidden="1"/>
    <col min="13582" max="13582" width="93.85546875" style="5" hidden="1"/>
    <col min="13583" max="13640" width="34.42578125" style="5" hidden="1"/>
    <col min="13641" max="13641" width="34.5703125" style="5" hidden="1"/>
    <col min="13642" max="13642" width="34.42578125" style="5" hidden="1"/>
    <col min="13643" max="13835" width="9.140625" style="5" hidden="1"/>
    <col min="13836" max="13836" width="7.85546875" style="5" hidden="1"/>
    <col min="13837" max="13837" width="35.140625" style="5" hidden="1"/>
    <col min="13838" max="13838" width="93.85546875" style="5" hidden="1"/>
    <col min="13839" max="13896" width="34.42578125" style="5" hidden="1"/>
    <col min="13897" max="13897" width="34.5703125" style="5" hidden="1"/>
    <col min="13898" max="13898" width="34.42578125" style="5" hidden="1"/>
    <col min="13899" max="14091" width="9.140625" style="5" hidden="1"/>
    <col min="14092" max="14092" width="7.85546875" style="5" hidden="1"/>
    <col min="14093" max="14093" width="35.140625" style="5" hidden="1"/>
    <col min="14094" max="14094" width="93.85546875" style="5" hidden="1"/>
    <col min="14095" max="14152" width="34.42578125" style="5" hidden="1"/>
    <col min="14153" max="14153" width="34.5703125" style="5" hidden="1"/>
    <col min="14154" max="14154" width="34.42578125" style="5" hidden="1"/>
    <col min="14155" max="14347" width="9.140625" style="5" hidden="1"/>
    <col min="14348" max="14348" width="7.85546875" style="5" hidden="1"/>
    <col min="14349" max="14349" width="35.140625" style="5" hidden="1"/>
    <col min="14350" max="14350" width="93.85546875" style="5" hidden="1"/>
    <col min="14351" max="14408" width="34.42578125" style="5" hidden="1"/>
    <col min="14409" max="14409" width="34.5703125" style="5" hidden="1"/>
    <col min="14410" max="14410" width="34.42578125" style="5" hidden="1"/>
    <col min="14411" max="14603" width="9.140625" style="5" hidden="1"/>
    <col min="14604" max="14604" width="7.85546875" style="5" hidden="1"/>
    <col min="14605" max="14605" width="35.140625" style="5" hidden="1"/>
    <col min="14606" max="14606" width="93.85546875" style="5" hidden="1"/>
    <col min="14607" max="14664" width="34.42578125" style="5" hidden="1"/>
    <col min="14665" max="14665" width="34.5703125" style="5" hidden="1"/>
    <col min="14666" max="14666" width="34.42578125" style="5" hidden="1"/>
    <col min="14667" max="14859" width="9.140625" style="5" hidden="1"/>
    <col min="14860" max="14860" width="7.85546875" style="5" hidden="1"/>
    <col min="14861" max="14861" width="35.140625" style="5" hidden="1"/>
    <col min="14862" max="14862" width="93.85546875" style="5" hidden="1"/>
    <col min="14863" max="14920" width="34.42578125" style="5" hidden="1"/>
    <col min="14921" max="14921" width="34.5703125" style="5" hidden="1"/>
    <col min="14922" max="14922" width="34.42578125" style="5" hidden="1"/>
    <col min="14923" max="15115" width="9.140625" style="5" hidden="1"/>
    <col min="15116" max="15116" width="7.85546875" style="5" hidden="1"/>
    <col min="15117" max="15117" width="35.140625" style="5" hidden="1"/>
    <col min="15118" max="15118" width="93.85546875" style="5" hidden="1"/>
    <col min="15119" max="15176" width="34.42578125" style="5" hidden="1"/>
    <col min="15177" max="15177" width="34.5703125" style="5" hidden="1"/>
    <col min="15178" max="15178" width="34.42578125" style="5" hidden="1"/>
    <col min="15179" max="15371" width="9.140625" style="5" hidden="1"/>
    <col min="15372" max="15372" width="7.85546875" style="5" hidden="1"/>
    <col min="15373" max="15373" width="35.140625" style="5" hidden="1"/>
    <col min="15374" max="15374" width="93.85546875" style="5" hidden="1"/>
    <col min="15375" max="15432" width="34.42578125" style="5" hidden="1"/>
    <col min="15433" max="15433" width="34.5703125" style="5" hidden="1"/>
    <col min="15434" max="15434" width="34.42578125" style="5" hidden="1"/>
    <col min="15435" max="15627" width="9.140625" style="5" hidden="1"/>
    <col min="15628" max="15628" width="7.85546875" style="5" hidden="1"/>
    <col min="15629" max="15629" width="35.140625" style="5" hidden="1"/>
    <col min="15630" max="15630" width="93.85546875" style="5" hidden="1"/>
    <col min="15631" max="15688" width="34.42578125" style="5" hidden="1"/>
    <col min="15689" max="15689" width="34.5703125" style="5" hidden="1"/>
    <col min="15690" max="15690" width="34.42578125" style="5" hidden="1"/>
    <col min="15691" max="15883" width="9.140625" style="5" hidden="1"/>
    <col min="15884" max="15884" width="7.85546875" style="5" hidden="1"/>
    <col min="15885" max="15885" width="35.140625" style="5" hidden="1"/>
    <col min="15886" max="15886" width="93.85546875" style="5" hidden="1"/>
    <col min="15887" max="15944" width="34.42578125" style="5" hidden="1"/>
    <col min="15945" max="15945" width="34.5703125" style="5" hidden="1"/>
    <col min="15946" max="15946" width="34.42578125" style="5" hidden="1"/>
    <col min="15947" max="16139" width="9.140625" style="5" hidden="1"/>
    <col min="16140" max="16140" width="7.85546875" style="5" hidden="1"/>
    <col min="16141" max="16141" width="35.140625" style="5" hidden="1"/>
    <col min="16142" max="16142" width="93.85546875" style="5" hidden="1"/>
    <col min="16143" max="16200" width="34.42578125" style="5" hidden="1"/>
    <col min="16201" max="16201" width="34.5703125" style="5" hidden="1"/>
    <col min="16202" max="16202" width="34.42578125" style="5" hidden="1"/>
    <col min="16203" max="16384" width="9.140625" style="5" hidden="1"/>
  </cols>
  <sheetData>
    <row r="1" spans="1:74" ht="18" thickBot="1" x14ac:dyDescent="0.35">
      <c r="A1" s="102" t="s">
        <v>957</v>
      </c>
      <c r="B1" s="3" t="s">
        <v>8</v>
      </c>
      <c r="C1" s="4"/>
      <c r="D1" s="4"/>
      <c r="E1" s="4"/>
      <c r="F1" s="4"/>
    </row>
    <row r="2" spans="1:74" ht="35.25" customHeight="1" x14ac:dyDescent="0.3">
      <c r="A2" s="6" t="s">
        <v>9</v>
      </c>
      <c r="C2" s="8"/>
      <c r="D2" s="8"/>
      <c r="E2" s="174" t="s">
        <v>10</v>
      </c>
      <c r="F2" s="175"/>
    </row>
    <row r="3" spans="1:74" ht="15" customHeight="1" x14ac:dyDescent="0.3">
      <c r="A3" s="10" t="s">
        <v>11</v>
      </c>
      <c r="B3" s="10" t="s">
        <v>12</v>
      </c>
      <c r="C3" s="11" t="s">
        <v>13</v>
      </c>
      <c r="D3" s="11" t="s">
        <v>14</v>
      </c>
      <c r="E3" s="176" t="s">
        <v>15</v>
      </c>
      <c r="F3" s="177"/>
    </row>
    <row r="4" spans="1:74" ht="16.5" customHeight="1" x14ac:dyDescent="0.3">
      <c r="A4" s="12" t="s">
        <v>16</v>
      </c>
      <c r="B4" s="13" t="s">
        <v>17</v>
      </c>
      <c r="C4" s="14" t="s">
        <v>18</v>
      </c>
      <c r="D4" s="15" t="s">
        <v>19</v>
      </c>
      <c r="E4" s="178" t="s">
        <v>949</v>
      </c>
      <c r="F4" s="179"/>
    </row>
    <row r="5" spans="1:74" ht="16.5" customHeight="1" x14ac:dyDescent="0.3">
      <c r="A5" s="12" t="s">
        <v>20</v>
      </c>
      <c r="B5" s="14" t="s">
        <v>21</v>
      </c>
      <c r="C5" s="14" t="s">
        <v>22</v>
      </c>
      <c r="D5" s="15" t="s">
        <v>19</v>
      </c>
      <c r="E5" s="180" t="s">
        <v>950</v>
      </c>
      <c r="F5" s="181"/>
    </row>
    <row r="6" spans="1:74" ht="16.5" customHeight="1" x14ac:dyDescent="0.3">
      <c r="A6" s="12" t="s">
        <v>23</v>
      </c>
      <c r="B6" s="13" t="s">
        <v>24</v>
      </c>
      <c r="C6" s="14" t="s">
        <v>25</v>
      </c>
      <c r="D6" s="16" t="s">
        <v>26</v>
      </c>
      <c r="E6" s="182" t="s">
        <v>15</v>
      </c>
      <c r="F6" s="183"/>
    </row>
    <row r="7" spans="1:74" ht="16.5" customHeight="1" x14ac:dyDescent="0.3">
      <c r="A7" s="12" t="s">
        <v>27</v>
      </c>
      <c r="B7" s="13" t="s">
        <v>28</v>
      </c>
      <c r="C7" s="14" t="s">
        <v>29</v>
      </c>
      <c r="D7" s="15" t="s">
        <v>19</v>
      </c>
      <c r="E7" s="172">
        <v>46209</v>
      </c>
      <c r="F7" s="173"/>
    </row>
    <row r="8" spans="1:74" ht="258" customHeight="1" x14ac:dyDescent="0.3">
      <c r="A8" s="12" t="s">
        <v>30</v>
      </c>
      <c r="B8" s="12" t="s">
        <v>31</v>
      </c>
      <c r="C8" s="18" t="s">
        <v>32</v>
      </c>
      <c r="D8" s="16" t="s">
        <v>33</v>
      </c>
      <c r="E8" s="166" t="s">
        <v>34</v>
      </c>
      <c r="F8" s="16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row>
    <row r="9" spans="1:74" ht="84.75" customHeight="1" thickBot="1" x14ac:dyDescent="0.35">
      <c r="A9" s="19" t="s">
        <v>35</v>
      </c>
      <c r="B9" s="19" t="s">
        <v>36</v>
      </c>
      <c r="C9" s="20" t="s">
        <v>37</v>
      </c>
      <c r="D9" s="140" t="s">
        <v>19</v>
      </c>
      <c r="E9" s="168" t="s">
        <v>38</v>
      </c>
      <c r="F9" s="169"/>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row>
    <row r="10" spans="1:74" x14ac:dyDescent="0.3">
      <c r="A10" s="6" t="s">
        <v>39</v>
      </c>
      <c r="C10" s="8"/>
      <c r="D10" s="8"/>
      <c r="E10" s="101" t="s">
        <v>40</v>
      </c>
      <c r="F10" s="21"/>
      <c r="G10" s="21"/>
      <c r="H10" s="21"/>
      <c r="I10" s="21"/>
      <c r="J10" s="21"/>
      <c r="K10" s="21"/>
      <c r="L10" s="21"/>
      <c r="M10" s="21"/>
      <c r="N10" s="21"/>
      <c r="O10" s="21"/>
      <c r="P10" s="21"/>
      <c r="Q10" s="21"/>
      <c r="R10" s="21"/>
      <c r="S10" s="21"/>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4" x14ac:dyDescent="0.3">
      <c r="A11" s="23" t="s">
        <v>11</v>
      </c>
      <c r="B11" s="10" t="s">
        <v>12</v>
      </c>
      <c r="C11" s="11" t="s">
        <v>13</v>
      </c>
      <c r="D11" s="11" t="s">
        <v>14</v>
      </c>
      <c r="E11" s="24" t="s">
        <v>41</v>
      </c>
      <c r="F11" s="24" t="s">
        <v>42</v>
      </c>
      <c r="G11" s="24" t="s">
        <v>43</v>
      </c>
      <c r="H11" s="24" t="s">
        <v>44</v>
      </c>
      <c r="I11" s="24" t="s">
        <v>45</v>
      </c>
      <c r="J11" s="24" t="s">
        <v>46</v>
      </c>
      <c r="K11" s="24" t="s">
        <v>47</v>
      </c>
      <c r="L11" s="24" t="s">
        <v>48</v>
      </c>
      <c r="M11" s="24" t="s">
        <v>49</v>
      </c>
      <c r="N11" s="24" t="s">
        <v>50</v>
      </c>
      <c r="O11" s="24" t="s">
        <v>51</v>
      </c>
      <c r="P11" s="24" t="s">
        <v>52</v>
      </c>
      <c r="Q11" s="24" t="s">
        <v>53</v>
      </c>
      <c r="R11" s="24" t="s">
        <v>54</v>
      </c>
      <c r="S11" s="24" t="s">
        <v>55</v>
      </c>
      <c r="T11" s="24" t="s">
        <v>56</v>
      </c>
      <c r="U11" s="24" t="s">
        <v>57</v>
      </c>
      <c r="V11" s="24" t="s">
        <v>58</v>
      </c>
      <c r="W11" s="24" t="s">
        <v>59</v>
      </c>
      <c r="X11" s="24" t="s">
        <v>60</v>
      </c>
      <c r="Y11" s="24" t="s">
        <v>61</v>
      </c>
      <c r="Z11" s="24" t="s">
        <v>62</v>
      </c>
      <c r="AA11" s="24" t="s">
        <v>63</v>
      </c>
      <c r="AB11" s="24" t="s">
        <v>64</v>
      </c>
      <c r="AC11" s="24" t="s">
        <v>65</v>
      </c>
      <c r="AD11" s="24" t="s">
        <v>66</v>
      </c>
      <c r="AE11" s="24" t="s">
        <v>67</v>
      </c>
      <c r="AF11" s="24" t="s">
        <v>68</v>
      </c>
      <c r="AG11" s="24" t="s">
        <v>69</v>
      </c>
      <c r="AH11" s="24" t="s">
        <v>70</v>
      </c>
      <c r="AI11" s="24" t="s">
        <v>71</v>
      </c>
      <c r="AJ11" s="24" t="s">
        <v>72</v>
      </c>
      <c r="AK11" s="24" t="s">
        <v>73</v>
      </c>
      <c r="AL11" s="24" t="s">
        <v>74</v>
      </c>
      <c r="AM11" s="24" t="s">
        <v>75</v>
      </c>
      <c r="AN11" s="24" t="s">
        <v>76</v>
      </c>
      <c r="AO11" s="24" t="s">
        <v>77</v>
      </c>
      <c r="AP11" s="24" t="s">
        <v>78</v>
      </c>
      <c r="AQ11" s="24" t="s">
        <v>79</v>
      </c>
      <c r="AR11" s="24" t="s">
        <v>80</v>
      </c>
      <c r="AS11" s="24" t="s">
        <v>81</v>
      </c>
      <c r="AT11" s="24" t="s">
        <v>82</v>
      </c>
      <c r="AU11" s="24" t="s">
        <v>83</v>
      </c>
      <c r="AV11" s="24" t="s">
        <v>84</v>
      </c>
      <c r="AW11" s="24" t="s">
        <v>85</v>
      </c>
    </row>
    <row r="12" spans="1:74" s="26" customFormat="1" ht="87.75" customHeight="1" x14ac:dyDescent="0.3">
      <c r="A12" s="12" t="s">
        <v>86</v>
      </c>
      <c r="B12" s="14" t="s">
        <v>87</v>
      </c>
      <c r="C12" s="18" t="s">
        <v>88</v>
      </c>
      <c r="D12" s="15" t="s">
        <v>19</v>
      </c>
      <c r="E12" s="25" t="s">
        <v>89</v>
      </c>
      <c r="F12" s="25" t="s">
        <v>90</v>
      </c>
      <c r="G12" s="25" t="s">
        <v>91</v>
      </c>
      <c r="H12" s="25" t="s">
        <v>92</v>
      </c>
      <c r="I12" s="25" t="s">
        <v>93</v>
      </c>
      <c r="J12" s="25" t="s">
        <v>94</v>
      </c>
      <c r="K12" s="25" t="s">
        <v>95</v>
      </c>
      <c r="L12" s="25" t="s">
        <v>96</v>
      </c>
      <c r="M12" s="25" t="s">
        <v>97</v>
      </c>
      <c r="N12" s="25" t="s">
        <v>98</v>
      </c>
      <c r="O12" s="25" t="s">
        <v>99</v>
      </c>
      <c r="P12" s="25" t="s">
        <v>100</v>
      </c>
      <c r="Q12" s="25" t="s">
        <v>101</v>
      </c>
      <c r="R12" s="25" t="s">
        <v>102</v>
      </c>
      <c r="S12" s="25" t="s">
        <v>103</v>
      </c>
      <c r="T12" s="25" t="s">
        <v>104</v>
      </c>
      <c r="U12" s="25" t="s">
        <v>105</v>
      </c>
      <c r="V12" s="25" t="s">
        <v>106</v>
      </c>
      <c r="W12" s="25" t="s">
        <v>107</v>
      </c>
      <c r="X12" s="25" t="s">
        <v>108</v>
      </c>
      <c r="Y12" s="25" t="s">
        <v>109</v>
      </c>
      <c r="Z12" s="25" t="s">
        <v>110</v>
      </c>
      <c r="AA12" s="25" t="s">
        <v>111</v>
      </c>
      <c r="AB12" s="25" t="s">
        <v>112</v>
      </c>
      <c r="AC12" s="25" t="s">
        <v>113</v>
      </c>
      <c r="AD12" s="25" t="s">
        <v>114</v>
      </c>
      <c r="AE12" s="25" t="s">
        <v>115</v>
      </c>
      <c r="AF12" s="25" t="s">
        <v>116</v>
      </c>
      <c r="AG12" s="25" t="s">
        <v>117</v>
      </c>
      <c r="AH12" s="25" t="s">
        <v>118</v>
      </c>
      <c r="AI12" s="25" t="s">
        <v>119</v>
      </c>
      <c r="AJ12" s="25" t="s">
        <v>120</v>
      </c>
      <c r="AK12" s="25" t="s">
        <v>121</v>
      </c>
      <c r="AL12" s="25" t="s">
        <v>122</v>
      </c>
      <c r="AM12" s="25" t="s">
        <v>123</v>
      </c>
      <c r="AN12" s="25" t="s">
        <v>124</v>
      </c>
      <c r="AO12" s="25" t="s">
        <v>125</v>
      </c>
      <c r="AP12" s="25" t="s">
        <v>126</v>
      </c>
      <c r="AQ12" s="25" t="s">
        <v>127</v>
      </c>
      <c r="AR12" s="25" t="s">
        <v>128</v>
      </c>
      <c r="AS12" s="25" t="s">
        <v>129</v>
      </c>
      <c r="AT12" s="25" t="s">
        <v>130</v>
      </c>
      <c r="AU12" s="25" t="s">
        <v>131</v>
      </c>
      <c r="AV12" s="25" t="s">
        <v>132</v>
      </c>
      <c r="AW12" s="25" t="s">
        <v>133</v>
      </c>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78.75" customHeight="1" x14ac:dyDescent="0.3">
      <c r="A13" s="12" t="s">
        <v>134</v>
      </c>
      <c r="B13" s="18" t="s">
        <v>135</v>
      </c>
      <c r="C13" s="18" t="s">
        <v>951</v>
      </c>
      <c r="D13" s="16" t="s">
        <v>19</v>
      </c>
      <c r="E13" s="25" t="s">
        <v>136</v>
      </c>
      <c r="F13" s="25" t="s">
        <v>136</v>
      </c>
      <c r="G13" s="27" t="s">
        <v>136</v>
      </c>
      <c r="H13" s="25" t="s">
        <v>136</v>
      </c>
      <c r="I13" s="25" t="s">
        <v>136</v>
      </c>
      <c r="J13" s="25" t="s">
        <v>136</v>
      </c>
      <c r="K13" s="25" t="s">
        <v>136</v>
      </c>
      <c r="L13" s="25" t="s">
        <v>136</v>
      </c>
      <c r="M13" s="25" t="s">
        <v>136</v>
      </c>
      <c r="N13" s="25" t="s">
        <v>136</v>
      </c>
      <c r="O13" s="25" t="s">
        <v>136</v>
      </c>
      <c r="P13" s="25" t="s">
        <v>136</v>
      </c>
      <c r="Q13" s="25" t="s">
        <v>136</v>
      </c>
      <c r="R13" s="25" t="s">
        <v>136</v>
      </c>
      <c r="S13" s="25" t="s">
        <v>136</v>
      </c>
      <c r="T13" s="25" t="s">
        <v>136</v>
      </c>
      <c r="U13" s="25" t="s">
        <v>136</v>
      </c>
      <c r="V13" s="25" t="s">
        <v>136</v>
      </c>
      <c r="W13" s="25" t="s">
        <v>136</v>
      </c>
      <c r="X13" s="25" t="s">
        <v>136</v>
      </c>
      <c r="Y13" s="25" t="s">
        <v>136</v>
      </c>
      <c r="Z13" s="25" t="s">
        <v>136</v>
      </c>
      <c r="AA13" s="25" t="s">
        <v>136</v>
      </c>
      <c r="AB13" s="25" t="s">
        <v>136</v>
      </c>
      <c r="AC13" s="25" t="s">
        <v>136</v>
      </c>
      <c r="AD13" s="25" t="s">
        <v>136</v>
      </c>
      <c r="AE13" s="25" t="s">
        <v>136</v>
      </c>
      <c r="AF13" s="25" t="s">
        <v>136</v>
      </c>
      <c r="AG13" s="25" t="s">
        <v>136</v>
      </c>
      <c r="AH13" s="25" t="s">
        <v>136</v>
      </c>
      <c r="AI13" s="25" t="s">
        <v>136</v>
      </c>
      <c r="AJ13" s="25" t="s">
        <v>136</v>
      </c>
      <c r="AK13" s="25" t="s">
        <v>136</v>
      </c>
      <c r="AL13" s="25" t="s">
        <v>136</v>
      </c>
      <c r="AM13" s="25" t="s">
        <v>136</v>
      </c>
      <c r="AN13" s="25" t="s">
        <v>136</v>
      </c>
      <c r="AO13" s="25" t="s">
        <v>136</v>
      </c>
      <c r="AP13" s="25" t="s">
        <v>136</v>
      </c>
      <c r="AQ13" s="25" t="s">
        <v>136</v>
      </c>
      <c r="AR13" s="25" t="s">
        <v>136</v>
      </c>
      <c r="AS13" s="25" t="s">
        <v>136</v>
      </c>
      <c r="AT13" s="25" t="s">
        <v>136</v>
      </c>
      <c r="AU13" s="25" t="s">
        <v>136</v>
      </c>
      <c r="AV13" s="25" t="s">
        <v>136</v>
      </c>
      <c r="AW13" s="25" t="s">
        <v>136</v>
      </c>
    </row>
    <row r="14" spans="1:74" ht="33.75" customHeight="1" x14ac:dyDescent="0.3">
      <c r="A14" s="12" t="s">
        <v>137</v>
      </c>
      <c r="B14" s="13" t="s">
        <v>138</v>
      </c>
      <c r="C14" s="18" t="s">
        <v>139</v>
      </c>
      <c r="D14" s="15" t="s">
        <v>26</v>
      </c>
      <c r="E14" s="28" t="s">
        <v>140</v>
      </c>
      <c r="F14" s="28" t="s">
        <v>140</v>
      </c>
      <c r="G14" s="17" t="s">
        <v>140</v>
      </c>
      <c r="H14" s="28" t="s">
        <v>140</v>
      </c>
      <c r="I14" s="28" t="s">
        <v>140</v>
      </c>
      <c r="J14" s="28" t="s">
        <v>140</v>
      </c>
      <c r="K14" s="28" t="s">
        <v>140</v>
      </c>
      <c r="L14" s="28" t="s">
        <v>140</v>
      </c>
      <c r="M14" s="28" t="s">
        <v>140</v>
      </c>
      <c r="N14" s="28" t="s">
        <v>140</v>
      </c>
      <c r="O14" s="28" t="s">
        <v>140</v>
      </c>
      <c r="P14" s="28" t="s">
        <v>140</v>
      </c>
      <c r="Q14" s="28" t="s">
        <v>140</v>
      </c>
      <c r="R14" s="28" t="s">
        <v>140</v>
      </c>
      <c r="S14" s="28" t="s">
        <v>140</v>
      </c>
      <c r="T14" s="28" t="s">
        <v>140</v>
      </c>
      <c r="U14" s="28" t="s">
        <v>140</v>
      </c>
      <c r="V14" s="28" t="s">
        <v>140</v>
      </c>
      <c r="W14" s="28" t="s">
        <v>140</v>
      </c>
      <c r="X14" s="28" t="s">
        <v>140</v>
      </c>
      <c r="Y14" s="28" t="s">
        <v>140</v>
      </c>
      <c r="Z14" s="28" t="s">
        <v>140</v>
      </c>
      <c r="AA14" s="28" t="s">
        <v>140</v>
      </c>
      <c r="AB14" s="28" t="s">
        <v>140</v>
      </c>
      <c r="AC14" s="28" t="s">
        <v>140</v>
      </c>
      <c r="AD14" s="28" t="s">
        <v>140</v>
      </c>
      <c r="AE14" s="28" t="s">
        <v>140</v>
      </c>
      <c r="AF14" s="28" t="s">
        <v>140</v>
      </c>
      <c r="AG14" s="28" t="s">
        <v>140</v>
      </c>
      <c r="AH14" s="28" t="s">
        <v>140</v>
      </c>
      <c r="AI14" s="28" t="s">
        <v>140</v>
      </c>
      <c r="AJ14" s="28" t="s">
        <v>140</v>
      </c>
      <c r="AK14" s="28" t="s">
        <v>140</v>
      </c>
      <c r="AL14" s="28" t="s">
        <v>140</v>
      </c>
      <c r="AM14" s="28" t="s">
        <v>140</v>
      </c>
      <c r="AN14" s="28" t="s">
        <v>140</v>
      </c>
      <c r="AO14" s="28" t="s">
        <v>140</v>
      </c>
      <c r="AP14" s="28" t="s">
        <v>140</v>
      </c>
      <c r="AQ14" s="28" t="s">
        <v>140</v>
      </c>
      <c r="AR14" s="28" t="s">
        <v>140</v>
      </c>
      <c r="AS14" s="28" t="s">
        <v>140</v>
      </c>
      <c r="AT14" s="28" t="s">
        <v>140</v>
      </c>
      <c r="AU14" s="28" t="s">
        <v>140</v>
      </c>
      <c r="AV14" s="28" t="s">
        <v>140</v>
      </c>
      <c r="AW14" s="28" t="s">
        <v>140</v>
      </c>
    </row>
    <row r="15" spans="1:74" ht="105" customHeight="1" thickBot="1" x14ac:dyDescent="0.35">
      <c r="A15" s="170" t="s">
        <v>952</v>
      </c>
      <c r="B15" s="170"/>
      <c r="C15" s="171"/>
      <c r="D15" s="122" t="s">
        <v>141</v>
      </c>
      <c r="E15" s="141" t="s">
        <v>142</v>
      </c>
      <c r="F15" s="141" t="s">
        <v>142</v>
      </c>
      <c r="G15" s="142" t="s">
        <v>142</v>
      </c>
      <c r="H15" s="141" t="s">
        <v>142</v>
      </c>
      <c r="I15" s="141" t="s">
        <v>142</v>
      </c>
      <c r="J15" s="141" t="s">
        <v>142</v>
      </c>
      <c r="K15" s="141" t="s">
        <v>142</v>
      </c>
      <c r="L15" s="141" t="s">
        <v>142</v>
      </c>
      <c r="M15" s="141" t="s">
        <v>142</v>
      </c>
      <c r="N15" s="141" t="s">
        <v>142</v>
      </c>
      <c r="O15" s="141" t="s">
        <v>142</v>
      </c>
      <c r="P15" s="141" t="s">
        <v>142</v>
      </c>
      <c r="Q15" s="141" t="s">
        <v>142</v>
      </c>
      <c r="R15" s="141" t="s">
        <v>142</v>
      </c>
      <c r="S15" s="141" t="s">
        <v>142</v>
      </c>
      <c r="T15" s="141" t="s">
        <v>142</v>
      </c>
      <c r="U15" s="141" t="s">
        <v>142</v>
      </c>
      <c r="V15" s="141" t="s">
        <v>142</v>
      </c>
      <c r="W15" s="141" t="s">
        <v>142</v>
      </c>
      <c r="X15" s="141" t="s">
        <v>142</v>
      </c>
      <c r="Y15" s="141" t="s">
        <v>142</v>
      </c>
      <c r="Z15" s="141" t="s">
        <v>142</v>
      </c>
      <c r="AA15" s="141" t="s">
        <v>142</v>
      </c>
      <c r="AB15" s="141" t="s">
        <v>142</v>
      </c>
      <c r="AC15" s="141" t="s">
        <v>142</v>
      </c>
      <c r="AD15" s="141" t="s">
        <v>142</v>
      </c>
      <c r="AE15" s="141" t="s">
        <v>142</v>
      </c>
      <c r="AF15" s="141" t="s">
        <v>142</v>
      </c>
      <c r="AG15" s="141" t="s">
        <v>142</v>
      </c>
      <c r="AH15" s="141" t="s">
        <v>142</v>
      </c>
      <c r="AI15" s="141" t="s">
        <v>142</v>
      </c>
      <c r="AJ15" s="141" t="s">
        <v>142</v>
      </c>
      <c r="AK15" s="141" t="s">
        <v>142</v>
      </c>
      <c r="AL15" s="141" t="s">
        <v>142</v>
      </c>
      <c r="AM15" s="141" t="s">
        <v>142</v>
      </c>
      <c r="AN15" s="141" t="s">
        <v>142</v>
      </c>
      <c r="AO15" s="141" t="s">
        <v>142</v>
      </c>
      <c r="AP15" s="141" t="s">
        <v>142</v>
      </c>
      <c r="AQ15" s="141" t="s">
        <v>142</v>
      </c>
      <c r="AR15" s="141" t="s">
        <v>142</v>
      </c>
      <c r="AS15" s="141" t="s">
        <v>142</v>
      </c>
      <c r="AT15" s="141" t="s">
        <v>142</v>
      </c>
      <c r="AU15" s="141" t="s">
        <v>142</v>
      </c>
      <c r="AV15" s="141" t="s">
        <v>142</v>
      </c>
      <c r="AW15" s="141" t="s">
        <v>142</v>
      </c>
    </row>
    <row r="16" spans="1:74" s="32" customFormat="1" ht="35.25" thickBot="1" x14ac:dyDescent="0.35">
      <c r="A16" s="12" t="s">
        <v>143</v>
      </c>
      <c r="B16" s="12" t="s">
        <v>144</v>
      </c>
      <c r="C16" s="29" t="s">
        <v>145</v>
      </c>
      <c r="D16" s="30" t="s">
        <v>146</v>
      </c>
      <c r="E16" s="31">
        <v>45658</v>
      </c>
      <c r="F16" s="31">
        <v>45658</v>
      </c>
      <c r="G16" s="31">
        <v>45658</v>
      </c>
      <c r="H16" s="31">
        <v>45658</v>
      </c>
      <c r="I16" s="31">
        <v>45658</v>
      </c>
      <c r="J16" s="31">
        <v>45658</v>
      </c>
      <c r="K16" s="31">
        <v>45658</v>
      </c>
      <c r="L16" s="31">
        <v>45658</v>
      </c>
      <c r="M16" s="31">
        <v>45658</v>
      </c>
      <c r="N16" s="31">
        <v>45658</v>
      </c>
      <c r="O16" s="31">
        <v>45658</v>
      </c>
      <c r="P16" s="31">
        <v>45658</v>
      </c>
      <c r="Q16" s="31">
        <v>45658</v>
      </c>
      <c r="R16" s="31">
        <v>45658</v>
      </c>
      <c r="S16" s="31">
        <v>45658</v>
      </c>
      <c r="T16" s="31">
        <v>45658</v>
      </c>
      <c r="U16" s="31">
        <v>45658</v>
      </c>
      <c r="V16" s="31">
        <v>45658</v>
      </c>
      <c r="W16" s="31">
        <v>45658</v>
      </c>
      <c r="X16" s="31">
        <v>45658</v>
      </c>
      <c r="Y16" s="31">
        <v>45658</v>
      </c>
      <c r="Z16" s="31">
        <v>45658</v>
      </c>
      <c r="AA16" s="31">
        <v>45658</v>
      </c>
      <c r="AB16" s="31">
        <v>45658</v>
      </c>
      <c r="AC16" s="31">
        <v>45658</v>
      </c>
      <c r="AD16" s="31">
        <v>45658</v>
      </c>
      <c r="AE16" s="31">
        <v>45658</v>
      </c>
      <c r="AF16" s="31">
        <v>45658</v>
      </c>
      <c r="AG16" s="31">
        <v>45658</v>
      </c>
      <c r="AH16" s="31">
        <v>45658</v>
      </c>
      <c r="AI16" s="31">
        <v>45658</v>
      </c>
      <c r="AJ16" s="31">
        <v>45658</v>
      </c>
      <c r="AK16" s="31">
        <v>45658</v>
      </c>
      <c r="AL16" s="31">
        <v>45658</v>
      </c>
      <c r="AM16" s="31">
        <v>45658</v>
      </c>
      <c r="AN16" s="31">
        <v>45658</v>
      </c>
      <c r="AO16" s="31">
        <v>45658</v>
      </c>
      <c r="AP16" s="31">
        <v>45658</v>
      </c>
      <c r="AQ16" s="31">
        <v>45658</v>
      </c>
      <c r="AR16" s="31">
        <v>45658</v>
      </c>
      <c r="AS16" s="31">
        <v>45658</v>
      </c>
      <c r="AT16" s="31">
        <v>45658</v>
      </c>
      <c r="AU16" s="31">
        <v>45658</v>
      </c>
      <c r="AV16" s="31">
        <v>45658</v>
      </c>
      <c r="AW16" s="31">
        <v>45658</v>
      </c>
      <c r="AX16" s="5"/>
      <c r="AY16" s="5"/>
      <c r="AZ16" s="5"/>
      <c r="BA16" s="5"/>
      <c r="BB16" s="5"/>
      <c r="BC16" s="5"/>
      <c r="BD16" s="5"/>
      <c r="BE16" s="5"/>
      <c r="BF16" s="5"/>
      <c r="BG16" s="5"/>
      <c r="BH16" s="5"/>
      <c r="BI16" s="5"/>
      <c r="BJ16" s="5"/>
      <c r="BK16" s="5"/>
      <c r="BL16" s="5"/>
      <c r="BM16" s="5"/>
      <c r="BN16" s="5"/>
      <c r="BO16" s="5"/>
      <c r="BP16" s="5"/>
      <c r="BQ16" s="5"/>
      <c r="BR16" s="5"/>
      <c r="BS16" s="5"/>
    </row>
    <row r="17" spans="1:71" s="32" customFormat="1" ht="35.25" thickBot="1" x14ac:dyDescent="0.35">
      <c r="A17" s="12" t="s">
        <v>147</v>
      </c>
      <c r="B17" s="12" t="s">
        <v>148</v>
      </c>
      <c r="C17" s="18" t="s">
        <v>149</v>
      </c>
      <c r="D17" s="16" t="s">
        <v>146</v>
      </c>
      <c r="E17" s="31">
        <v>46022</v>
      </c>
      <c r="F17" s="31">
        <v>46022</v>
      </c>
      <c r="G17" s="31">
        <v>46022</v>
      </c>
      <c r="H17" s="31">
        <v>46022</v>
      </c>
      <c r="I17" s="31">
        <v>46022</v>
      </c>
      <c r="J17" s="31">
        <v>46022</v>
      </c>
      <c r="K17" s="31">
        <v>46022</v>
      </c>
      <c r="L17" s="31">
        <v>46022</v>
      </c>
      <c r="M17" s="31">
        <v>46022</v>
      </c>
      <c r="N17" s="31">
        <v>46022</v>
      </c>
      <c r="O17" s="31">
        <v>46022</v>
      </c>
      <c r="P17" s="31">
        <v>46022</v>
      </c>
      <c r="Q17" s="31">
        <v>46022</v>
      </c>
      <c r="R17" s="31">
        <v>46022</v>
      </c>
      <c r="S17" s="31">
        <v>46022</v>
      </c>
      <c r="T17" s="31">
        <v>46022</v>
      </c>
      <c r="U17" s="31">
        <v>46022</v>
      </c>
      <c r="V17" s="31">
        <v>46022</v>
      </c>
      <c r="W17" s="31">
        <v>46022</v>
      </c>
      <c r="X17" s="31">
        <v>46022</v>
      </c>
      <c r="Y17" s="31">
        <v>46022</v>
      </c>
      <c r="Z17" s="31">
        <v>46022</v>
      </c>
      <c r="AA17" s="31">
        <v>46022</v>
      </c>
      <c r="AB17" s="31">
        <v>46022</v>
      </c>
      <c r="AC17" s="31">
        <v>46022</v>
      </c>
      <c r="AD17" s="31">
        <v>46022</v>
      </c>
      <c r="AE17" s="31">
        <v>46022</v>
      </c>
      <c r="AF17" s="31">
        <v>46022</v>
      </c>
      <c r="AG17" s="31">
        <v>46022</v>
      </c>
      <c r="AH17" s="31">
        <v>46022</v>
      </c>
      <c r="AI17" s="31">
        <v>46022</v>
      </c>
      <c r="AJ17" s="31">
        <v>46022</v>
      </c>
      <c r="AK17" s="31">
        <v>46022</v>
      </c>
      <c r="AL17" s="31">
        <v>46022</v>
      </c>
      <c r="AM17" s="31">
        <v>46022</v>
      </c>
      <c r="AN17" s="31">
        <v>46022</v>
      </c>
      <c r="AO17" s="31">
        <v>46022</v>
      </c>
      <c r="AP17" s="31">
        <v>46022</v>
      </c>
      <c r="AQ17" s="31">
        <v>46022</v>
      </c>
      <c r="AR17" s="31">
        <v>46022</v>
      </c>
      <c r="AS17" s="31">
        <v>46022</v>
      </c>
      <c r="AT17" s="31">
        <v>46022</v>
      </c>
      <c r="AU17" s="31">
        <v>46022</v>
      </c>
      <c r="AV17" s="31">
        <v>46022</v>
      </c>
      <c r="AW17" s="31">
        <v>46022</v>
      </c>
      <c r="AX17" s="5"/>
      <c r="AY17" s="5"/>
      <c r="AZ17" s="5"/>
      <c r="BA17" s="5"/>
      <c r="BB17" s="5"/>
      <c r="BC17" s="5"/>
      <c r="BD17" s="5"/>
      <c r="BE17" s="5"/>
      <c r="BF17" s="5"/>
      <c r="BG17" s="5"/>
      <c r="BH17" s="5"/>
      <c r="BI17" s="5"/>
      <c r="BJ17" s="5"/>
      <c r="BK17" s="5"/>
      <c r="BL17" s="5"/>
      <c r="BM17" s="5"/>
      <c r="BN17" s="5"/>
      <c r="BO17" s="5"/>
      <c r="BP17" s="5"/>
      <c r="BQ17" s="5"/>
      <c r="BR17" s="5"/>
      <c r="BS17" s="5"/>
    </row>
    <row r="18" spans="1:71" ht="29.25" customHeight="1" x14ac:dyDescent="0.3">
      <c r="A18" s="170" t="s">
        <v>953</v>
      </c>
      <c r="B18" s="170"/>
      <c r="C18" s="171"/>
      <c r="D18" s="143" t="s">
        <v>141</v>
      </c>
      <c r="E18" s="144" t="s">
        <v>142</v>
      </c>
      <c r="F18" s="144" t="s">
        <v>142</v>
      </c>
      <c r="G18" s="145" t="s">
        <v>142</v>
      </c>
      <c r="H18" s="144" t="s">
        <v>142</v>
      </c>
      <c r="I18" s="144" t="s">
        <v>142</v>
      </c>
      <c r="J18" s="144" t="s">
        <v>142</v>
      </c>
      <c r="K18" s="144" t="s">
        <v>142</v>
      </c>
      <c r="L18" s="144" t="s">
        <v>142</v>
      </c>
      <c r="M18" s="144" t="s">
        <v>142</v>
      </c>
      <c r="N18" s="144" t="s">
        <v>142</v>
      </c>
      <c r="O18" s="144" t="s">
        <v>142</v>
      </c>
      <c r="P18" s="144" t="s">
        <v>142</v>
      </c>
      <c r="Q18" s="144" t="s">
        <v>142</v>
      </c>
      <c r="R18" s="144" t="s">
        <v>142</v>
      </c>
      <c r="S18" s="144" t="s">
        <v>142</v>
      </c>
      <c r="T18" s="144" t="s">
        <v>142</v>
      </c>
      <c r="U18" s="144" t="s">
        <v>142</v>
      </c>
      <c r="V18" s="144" t="s">
        <v>142</v>
      </c>
      <c r="W18" s="144" t="s">
        <v>142</v>
      </c>
      <c r="X18" s="144" t="s">
        <v>142</v>
      </c>
      <c r="Y18" s="144" t="s">
        <v>142</v>
      </c>
      <c r="Z18" s="144" t="s">
        <v>142</v>
      </c>
      <c r="AA18" s="144" t="s">
        <v>142</v>
      </c>
      <c r="AB18" s="144" t="s">
        <v>142</v>
      </c>
      <c r="AC18" s="144" t="s">
        <v>142</v>
      </c>
      <c r="AD18" s="144" t="s">
        <v>142</v>
      </c>
      <c r="AE18" s="144" t="s">
        <v>142</v>
      </c>
      <c r="AF18" s="144" t="s">
        <v>142</v>
      </c>
      <c r="AG18" s="144" t="s">
        <v>142</v>
      </c>
      <c r="AH18" s="144" t="s">
        <v>142</v>
      </c>
      <c r="AI18" s="144" t="s">
        <v>142</v>
      </c>
      <c r="AJ18" s="144" t="s">
        <v>142</v>
      </c>
      <c r="AK18" s="144" t="s">
        <v>142</v>
      </c>
      <c r="AL18" s="144" t="s">
        <v>142</v>
      </c>
      <c r="AM18" s="144" t="s">
        <v>142</v>
      </c>
      <c r="AN18" s="144" t="s">
        <v>142</v>
      </c>
      <c r="AO18" s="144" t="s">
        <v>142</v>
      </c>
      <c r="AP18" s="144" t="s">
        <v>142</v>
      </c>
      <c r="AQ18" s="144" t="s">
        <v>142</v>
      </c>
      <c r="AR18" s="144" t="s">
        <v>142</v>
      </c>
      <c r="AS18" s="144" t="s">
        <v>142</v>
      </c>
      <c r="AT18" s="144" t="s">
        <v>142</v>
      </c>
      <c r="AU18" s="144" t="s">
        <v>142</v>
      </c>
      <c r="AV18" s="144" t="s">
        <v>142</v>
      </c>
      <c r="AW18" s="144" t="s">
        <v>142</v>
      </c>
    </row>
    <row r="19" spans="1:71" x14ac:dyDescent="0.3">
      <c r="A19" s="12" t="s">
        <v>150</v>
      </c>
      <c r="B19" s="146" t="s">
        <v>151</v>
      </c>
      <c r="C19" s="18" t="s">
        <v>152</v>
      </c>
      <c r="D19" s="16" t="s">
        <v>26</v>
      </c>
      <c r="E19" s="28" t="s">
        <v>153</v>
      </c>
      <c r="F19" s="28" t="s">
        <v>153</v>
      </c>
      <c r="G19" s="17" t="s">
        <v>153</v>
      </c>
      <c r="H19" s="28" t="s">
        <v>153</v>
      </c>
      <c r="I19" s="28" t="s">
        <v>153</v>
      </c>
      <c r="J19" s="28" t="s">
        <v>153</v>
      </c>
      <c r="K19" s="28" t="s">
        <v>153</v>
      </c>
      <c r="L19" s="28" t="s">
        <v>153</v>
      </c>
      <c r="M19" s="28" t="s">
        <v>153</v>
      </c>
      <c r="N19" s="28" t="s">
        <v>153</v>
      </c>
      <c r="O19" s="28" t="s">
        <v>153</v>
      </c>
      <c r="P19" s="28" t="s">
        <v>153</v>
      </c>
      <c r="Q19" s="28" t="s">
        <v>153</v>
      </c>
      <c r="R19" s="28" t="s">
        <v>153</v>
      </c>
      <c r="S19" s="28" t="s">
        <v>153</v>
      </c>
      <c r="T19" s="28" t="s">
        <v>153</v>
      </c>
      <c r="U19" s="28" t="s">
        <v>153</v>
      </c>
      <c r="V19" s="28" t="s">
        <v>153</v>
      </c>
      <c r="W19" s="28" t="s">
        <v>153</v>
      </c>
      <c r="X19" s="28" t="s">
        <v>153</v>
      </c>
      <c r="Y19" s="28" t="s">
        <v>153</v>
      </c>
      <c r="Z19" s="28" t="s">
        <v>153</v>
      </c>
      <c r="AA19" s="28" t="s">
        <v>153</v>
      </c>
      <c r="AB19" s="28" t="s">
        <v>153</v>
      </c>
      <c r="AC19" s="28" t="s">
        <v>153</v>
      </c>
      <c r="AD19" s="28" t="s">
        <v>153</v>
      </c>
      <c r="AE19" s="28" t="s">
        <v>153</v>
      </c>
      <c r="AF19" s="28" t="s">
        <v>153</v>
      </c>
      <c r="AG19" s="28" t="s">
        <v>153</v>
      </c>
      <c r="AH19" s="28" t="s">
        <v>153</v>
      </c>
      <c r="AI19" s="28" t="s">
        <v>153</v>
      </c>
      <c r="AJ19" s="28" t="s">
        <v>153</v>
      </c>
      <c r="AK19" s="28" t="s">
        <v>153</v>
      </c>
      <c r="AL19" s="28" t="s">
        <v>153</v>
      </c>
      <c r="AM19" s="28" t="s">
        <v>153</v>
      </c>
      <c r="AN19" s="28" t="s">
        <v>153</v>
      </c>
      <c r="AO19" s="28" t="s">
        <v>153</v>
      </c>
      <c r="AP19" s="28" t="s">
        <v>153</v>
      </c>
      <c r="AQ19" s="28" t="s">
        <v>153</v>
      </c>
      <c r="AR19" s="28" t="s">
        <v>153</v>
      </c>
      <c r="AS19" s="28" t="s">
        <v>153</v>
      </c>
      <c r="AT19" s="28" t="s">
        <v>153</v>
      </c>
      <c r="AU19" s="28" t="s">
        <v>153</v>
      </c>
      <c r="AV19" s="28" t="s">
        <v>153</v>
      </c>
      <c r="AW19" s="28" t="s">
        <v>153</v>
      </c>
    </row>
    <row r="20" spans="1:71" x14ac:dyDescent="0.3">
      <c r="A20" s="12" t="s">
        <v>154</v>
      </c>
      <c r="B20" s="146" t="s">
        <v>155</v>
      </c>
      <c r="C20" s="18" t="s">
        <v>156</v>
      </c>
      <c r="D20" s="16" t="s">
        <v>26</v>
      </c>
      <c r="E20" s="28" t="s">
        <v>153</v>
      </c>
      <c r="F20" s="28" t="s">
        <v>153</v>
      </c>
      <c r="G20" s="17" t="s">
        <v>153</v>
      </c>
      <c r="H20" s="28" t="s">
        <v>153</v>
      </c>
      <c r="I20" s="28" t="s">
        <v>153</v>
      </c>
      <c r="J20" s="28" t="s">
        <v>153</v>
      </c>
      <c r="K20" s="28" t="s">
        <v>153</v>
      </c>
      <c r="L20" s="28" t="s">
        <v>153</v>
      </c>
      <c r="M20" s="28" t="s">
        <v>153</v>
      </c>
      <c r="N20" s="28" t="s">
        <v>153</v>
      </c>
      <c r="O20" s="28" t="s">
        <v>153</v>
      </c>
      <c r="P20" s="28" t="s">
        <v>153</v>
      </c>
      <c r="Q20" s="28" t="s">
        <v>153</v>
      </c>
      <c r="R20" s="28" t="s">
        <v>153</v>
      </c>
      <c r="S20" s="28" t="s">
        <v>153</v>
      </c>
      <c r="T20" s="28" t="s">
        <v>153</v>
      </c>
      <c r="U20" s="28" t="s">
        <v>153</v>
      </c>
      <c r="V20" s="28" t="s">
        <v>153</v>
      </c>
      <c r="W20" s="28" t="s">
        <v>153</v>
      </c>
      <c r="X20" s="28" t="s">
        <v>153</v>
      </c>
      <c r="Y20" s="28" t="s">
        <v>153</v>
      </c>
      <c r="Z20" s="28" t="s">
        <v>153</v>
      </c>
      <c r="AA20" s="28" t="s">
        <v>153</v>
      </c>
      <c r="AB20" s="28" t="s">
        <v>153</v>
      </c>
      <c r="AC20" s="28" t="s">
        <v>153</v>
      </c>
      <c r="AD20" s="28" t="s">
        <v>153</v>
      </c>
      <c r="AE20" s="28" t="s">
        <v>153</v>
      </c>
      <c r="AF20" s="28" t="s">
        <v>153</v>
      </c>
      <c r="AG20" s="28" t="s">
        <v>153</v>
      </c>
      <c r="AH20" s="28" t="s">
        <v>153</v>
      </c>
      <c r="AI20" s="28" t="s">
        <v>153</v>
      </c>
      <c r="AJ20" s="28" t="s">
        <v>153</v>
      </c>
      <c r="AK20" s="28" t="s">
        <v>153</v>
      </c>
      <c r="AL20" s="28" t="s">
        <v>153</v>
      </c>
      <c r="AM20" s="28" t="s">
        <v>153</v>
      </c>
      <c r="AN20" s="28" t="s">
        <v>153</v>
      </c>
      <c r="AO20" s="28" t="s">
        <v>153</v>
      </c>
      <c r="AP20" s="28" t="s">
        <v>153</v>
      </c>
      <c r="AQ20" s="28" t="s">
        <v>153</v>
      </c>
      <c r="AR20" s="28" t="s">
        <v>153</v>
      </c>
      <c r="AS20" s="28" t="s">
        <v>153</v>
      </c>
      <c r="AT20" s="28" t="s">
        <v>153</v>
      </c>
      <c r="AU20" s="28" t="s">
        <v>153</v>
      </c>
      <c r="AV20" s="28" t="s">
        <v>153</v>
      </c>
      <c r="AW20" s="28" t="s">
        <v>153</v>
      </c>
    </row>
    <row r="21" spans="1:71" x14ac:dyDescent="0.3">
      <c r="A21" s="12" t="s">
        <v>157</v>
      </c>
      <c r="B21" s="146" t="s">
        <v>158</v>
      </c>
      <c r="C21" s="18" t="s">
        <v>159</v>
      </c>
      <c r="D21" s="16" t="s">
        <v>26</v>
      </c>
      <c r="E21" s="28" t="s">
        <v>153</v>
      </c>
      <c r="F21" s="28" t="s">
        <v>153</v>
      </c>
      <c r="G21" s="17" t="s">
        <v>153</v>
      </c>
      <c r="H21" s="28" t="s">
        <v>153</v>
      </c>
      <c r="I21" s="28" t="s">
        <v>153</v>
      </c>
      <c r="J21" s="28" t="s">
        <v>153</v>
      </c>
      <c r="K21" s="28" t="s">
        <v>153</v>
      </c>
      <c r="L21" s="28" t="s">
        <v>153</v>
      </c>
      <c r="M21" s="28" t="s">
        <v>153</v>
      </c>
      <c r="N21" s="28" t="s">
        <v>153</v>
      </c>
      <c r="O21" s="28" t="s">
        <v>153</v>
      </c>
      <c r="P21" s="28" t="s">
        <v>153</v>
      </c>
      <c r="Q21" s="28" t="s">
        <v>153</v>
      </c>
      <c r="R21" s="28" t="s">
        <v>153</v>
      </c>
      <c r="S21" s="28" t="s">
        <v>153</v>
      </c>
      <c r="T21" s="28" t="s">
        <v>153</v>
      </c>
      <c r="U21" s="28" t="s">
        <v>153</v>
      </c>
      <c r="V21" s="28" t="s">
        <v>153</v>
      </c>
      <c r="W21" s="28" t="s">
        <v>153</v>
      </c>
      <c r="X21" s="28" t="s">
        <v>153</v>
      </c>
      <c r="Y21" s="28" t="s">
        <v>153</v>
      </c>
      <c r="Z21" s="28" t="s">
        <v>153</v>
      </c>
      <c r="AA21" s="28" t="s">
        <v>153</v>
      </c>
      <c r="AB21" s="28" t="s">
        <v>153</v>
      </c>
      <c r="AC21" s="28" t="s">
        <v>153</v>
      </c>
      <c r="AD21" s="28" t="s">
        <v>153</v>
      </c>
      <c r="AE21" s="28" t="s">
        <v>153</v>
      </c>
      <c r="AF21" s="28" t="s">
        <v>153</v>
      </c>
      <c r="AG21" s="28" t="s">
        <v>153</v>
      </c>
      <c r="AH21" s="28" t="s">
        <v>153</v>
      </c>
      <c r="AI21" s="28" t="s">
        <v>153</v>
      </c>
      <c r="AJ21" s="28" t="s">
        <v>153</v>
      </c>
      <c r="AK21" s="28" t="s">
        <v>153</v>
      </c>
      <c r="AL21" s="28" t="s">
        <v>153</v>
      </c>
      <c r="AM21" s="28" t="s">
        <v>153</v>
      </c>
      <c r="AN21" s="28" t="s">
        <v>153</v>
      </c>
      <c r="AO21" s="28" t="s">
        <v>153</v>
      </c>
      <c r="AP21" s="28" t="s">
        <v>153</v>
      </c>
      <c r="AQ21" s="28" t="s">
        <v>153</v>
      </c>
      <c r="AR21" s="28" t="s">
        <v>153</v>
      </c>
      <c r="AS21" s="28" t="s">
        <v>153</v>
      </c>
      <c r="AT21" s="28" t="s">
        <v>153</v>
      </c>
      <c r="AU21" s="28" t="s">
        <v>153</v>
      </c>
      <c r="AV21" s="28" t="s">
        <v>153</v>
      </c>
      <c r="AW21" s="28" t="s">
        <v>153</v>
      </c>
    </row>
    <row r="22" spans="1:71" x14ac:dyDescent="0.3">
      <c r="A22" s="12" t="s">
        <v>160</v>
      </c>
      <c r="B22" s="146" t="s">
        <v>161</v>
      </c>
      <c r="C22" s="18" t="s">
        <v>162</v>
      </c>
      <c r="D22" s="16" t="s">
        <v>26</v>
      </c>
      <c r="E22" s="28" t="s">
        <v>153</v>
      </c>
      <c r="F22" s="28" t="s">
        <v>153</v>
      </c>
      <c r="G22" s="17" t="s">
        <v>153</v>
      </c>
      <c r="H22" s="28" t="s">
        <v>153</v>
      </c>
      <c r="I22" s="28" t="s">
        <v>153</v>
      </c>
      <c r="J22" s="28" t="s">
        <v>153</v>
      </c>
      <c r="K22" s="28" t="s">
        <v>153</v>
      </c>
      <c r="L22" s="28" t="s">
        <v>153</v>
      </c>
      <c r="M22" s="28" t="s">
        <v>153</v>
      </c>
      <c r="N22" s="28" t="s">
        <v>153</v>
      </c>
      <c r="O22" s="28" t="s">
        <v>153</v>
      </c>
      <c r="P22" s="28" t="s">
        <v>153</v>
      </c>
      <c r="Q22" s="28" t="s">
        <v>153</v>
      </c>
      <c r="R22" s="28" t="s">
        <v>153</v>
      </c>
      <c r="S22" s="28" t="s">
        <v>153</v>
      </c>
      <c r="T22" s="28" t="s">
        <v>153</v>
      </c>
      <c r="U22" s="28" t="s">
        <v>153</v>
      </c>
      <c r="V22" s="28" t="s">
        <v>153</v>
      </c>
      <c r="W22" s="28" t="s">
        <v>153</v>
      </c>
      <c r="X22" s="28" t="s">
        <v>153</v>
      </c>
      <c r="Y22" s="28" t="s">
        <v>153</v>
      </c>
      <c r="Z22" s="28" t="s">
        <v>153</v>
      </c>
      <c r="AA22" s="28" t="s">
        <v>153</v>
      </c>
      <c r="AB22" s="28" t="s">
        <v>153</v>
      </c>
      <c r="AC22" s="28" t="s">
        <v>153</v>
      </c>
      <c r="AD22" s="28" t="s">
        <v>153</v>
      </c>
      <c r="AE22" s="28" t="s">
        <v>153</v>
      </c>
      <c r="AF22" s="28" t="s">
        <v>153</v>
      </c>
      <c r="AG22" s="28" t="s">
        <v>153</v>
      </c>
      <c r="AH22" s="28" t="s">
        <v>153</v>
      </c>
      <c r="AI22" s="28" t="s">
        <v>153</v>
      </c>
      <c r="AJ22" s="28" t="s">
        <v>153</v>
      </c>
      <c r="AK22" s="28" t="s">
        <v>153</v>
      </c>
      <c r="AL22" s="28" t="s">
        <v>153</v>
      </c>
      <c r="AM22" s="28" t="s">
        <v>153</v>
      </c>
      <c r="AN22" s="28" t="s">
        <v>153</v>
      </c>
      <c r="AO22" s="28" t="s">
        <v>153</v>
      </c>
      <c r="AP22" s="28" t="s">
        <v>153</v>
      </c>
      <c r="AQ22" s="28" t="s">
        <v>153</v>
      </c>
      <c r="AR22" s="28" t="s">
        <v>153</v>
      </c>
      <c r="AS22" s="28" t="s">
        <v>153</v>
      </c>
      <c r="AT22" s="28" t="s">
        <v>153</v>
      </c>
      <c r="AU22" s="28" t="s">
        <v>153</v>
      </c>
      <c r="AV22" s="28" t="s">
        <v>153</v>
      </c>
      <c r="AW22" s="28" t="s">
        <v>153</v>
      </c>
    </row>
    <row r="23" spans="1:71" x14ac:dyDescent="0.3">
      <c r="A23" s="12" t="s">
        <v>163</v>
      </c>
      <c r="B23" s="146" t="s">
        <v>164</v>
      </c>
      <c r="C23" s="18" t="s">
        <v>165</v>
      </c>
      <c r="D23" s="16" t="s">
        <v>26</v>
      </c>
      <c r="E23" s="28" t="s">
        <v>153</v>
      </c>
      <c r="F23" s="28" t="s">
        <v>153</v>
      </c>
      <c r="G23" s="17" t="s">
        <v>153</v>
      </c>
      <c r="H23" s="28" t="s">
        <v>153</v>
      </c>
      <c r="I23" s="28" t="s">
        <v>153</v>
      </c>
      <c r="J23" s="28" t="s">
        <v>153</v>
      </c>
      <c r="K23" s="28" t="s">
        <v>153</v>
      </c>
      <c r="L23" s="28" t="s">
        <v>153</v>
      </c>
      <c r="M23" s="28" t="s">
        <v>153</v>
      </c>
      <c r="N23" s="28" t="s">
        <v>153</v>
      </c>
      <c r="O23" s="28" t="s">
        <v>153</v>
      </c>
      <c r="P23" s="28" t="s">
        <v>153</v>
      </c>
      <c r="Q23" s="28" t="s">
        <v>153</v>
      </c>
      <c r="R23" s="28" t="s">
        <v>153</v>
      </c>
      <c r="S23" s="28" t="s">
        <v>153</v>
      </c>
      <c r="T23" s="28" t="s">
        <v>153</v>
      </c>
      <c r="U23" s="28" t="s">
        <v>153</v>
      </c>
      <c r="V23" s="28" t="s">
        <v>153</v>
      </c>
      <c r="W23" s="28" t="s">
        <v>153</v>
      </c>
      <c r="X23" s="28" t="s">
        <v>153</v>
      </c>
      <c r="Y23" s="28" t="s">
        <v>153</v>
      </c>
      <c r="Z23" s="28" t="s">
        <v>153</v>
      </c>
      <c r="AA23" s="28" t="s">
        <v>153</v>
      </c>
      <c r="AB23" s="28" t="s">
        <v>153</v>
      </c>
      <c r="AC23" s="28" t="s">
        <v>153</v>
      </c>
      <c r="AD23" s="28" t="s">
        <v>153</v>
      </c>
      <c r="AE23" s="28" t="s">
        <v>153</v>
      </c>
      <c r="AF23" s="28" t="s">
        <v>153</v>
      </c>
      <c r="AG23" s="28" t="s">
        <v>153</v>
      </c>
      <c r="AH23" s="28" t="s">
        <v>153</v>
      </c>
      <c r="AI23" s="28" t="s">
        <v>153</v>
      </c>
      <c r="AJ23" s="28" t="s">
        <v>153</v>
      </c>
      <c r="AK23" s="28" t="s">
        <v>153</v>
      </c>
      <c r="AL23" s="28" t="s">
        <v>153</v>
      </c>
      <c r="AM23" s="28" t="s">
        <v>153</v>
      </c>
      <c r="AN23" s="28" t="s">
        <v>153</v>
      </c>
      <c r="AO23" s="28" t="s">
        <v>153</v>
      </c>
      <c r="AP23" s="28" t="s">
        <v>153</v>
      </c>
      <c r="AQ23" s="28" t="s">
        <v>153</v>
      </c>
      <c r="AR23" s="28" t="s">
        <v>153</v>
      </c>
      <c r="AS23" s="28" t="s">
        <v>153</v>
      </c>
      <c r="AT23" s="28" t="s">
        <v>153</v>
      </c>
      <c r="AU23" s="28" t="s">
        <v>153</v>
      </c>
      <c r="AV23" s="28" t="s">
        <v>153</v>
      </c>
      <c r="AW23" s="28" t="s">
        <v>153</v>
      </c>
    </row>
    <row r="24" spans="1:71" x14ac:dyDescent="0.3">
      <c r="A24" s="12" t="s">
        <v>166</v>
      </c>
      <c r="B24" s="146" t="s">
        <v>167</v>
      </c>
      <c r="C24" s="18" t="s">
        <v>168</v>
      </c>
      <c r="D24" s="16" t="s">
        <v>26</v>
      </c>
      <c r="E24" s="28" t="s">
        <v>153</v>
      </c>
      <c r="F24" s="28" t="s">
        <v>153</v>
      </c>
      <c r="G24" s="17" t="s">
        <v>153</v>
      </c>
      <c r="H24" s="28" t="s">
        <v>153</v>
      </c>
      <c r="I24" s="28" t="s">
        <v>153</v>
      </c>
      <c r="J24" s="28" t="s">
        <v>153</v>
      </c>
      <c r="K24" s="28" t="s">
        <v>153</v>
      </c>
      <c r="L24" s="28" t="s">
        <v>153</v>
      </c>
      <c r="M24" s="28" t="s">
        <v>153</v>
      </c>
      <c r="N24" s="28" t="s">
        <v>153</v>
      </c>
      <c r="O24" s="28" t="s">
        <v>153</v>
      </c>
      <c r="P24" s="28" t="s">
        <v>153</v>
      </c>
      <c r="Q24" s="28" t="s">
        <v>153</v>
      </c>
      <c r="R24" s="28" t="s">
        <v>153</v>
      </c>
      <c r="S24" s="28" t="s">
        <v>153</v>
      </c>
      <c r="T24" s="28" t="s">
        <v>153</v>
      </c>
      <c r="U24" s="28" t="s">
        <v>153</v>
      </c>
      <c r="V24" s="28" t="s">
        <v>153</v>
      </c>
      <c r="W24" s="28" t="s">
        <v>153</v>
      </c>
      <c r="X24" s="28" t="s">
        <v>153</v>
      </c>
      <c r="Y24" s="28" t="s">
        <v>153</v>
      </c>
      <c r="Z24" s="28" t="s">
        <v>153</v>
      </c>
      <c r="AA24" s="28" t="s">
        <v>153</v>
      </c>
      <c r="AB24" s="28" t="s">
        <v>153</v>
      </c>
      <c r="AC24" s="28" t="s">
        <v>153</v>
      </c>
      <c r="AD24" s="28" t="s">
        <v>153</v>
      </c>
      <c r="AE24" s="28" t="s">
        <v>153</v>
      </c>
      <c r="AF24" s="28" t="s">
        <v>153</v>
      </c>
      <c r="AG24" s="28" t="s">
        <v>153</v>
      </c>
      <c r="AH24" s="28" t="s">
        <v>153</v>
      </c>
      <c r="AI24" s="28" t="s">
        <v>153</v>
      </c>
      <c r="AJ24" s="28" t="s">
        <v>153</v>
      </c>
      <c r="AK24" s="28" t="s">
        <v>153</v>
      </c>
      <c r="AL24" s="28" t="s">
        <v>153</v>
      </c>
      <c r="AM24" s="28" t="s">
        <v>153</v>
      </c>
      <c r="AN24" s="28" t="s">
        <v>153</v>
      </c>
      <c r="AO24" s="28" t="s">
        <v>153</v>
      </c>
      <c r="AP24" s="28" t="s">
        <v>153</v>
      </c>
      <c r="AQ24" s="28" t="s">
        <v>153</v>
      </c>
      <c r="AR24" s="28" t="s">
        <v>153</v>
      </c>
      <c r="AS24" s="28" t="s">
        <v>153</v>
      </c>
      <c r="AT24" s="28" t="s">
        <v>153</v>
      </c>
      <c r="AU24" s="28" t="s">
        <v>153</v>
      </c>
      <c r="AV24" s="28" t="s">
        <v>153</v>
      </c>
      <c r="AW24" s="28" t="s">
        <v>153</v>
      </c>
    </row>
    <row r="25" spans="1:71" x14ac:dyDescent="0.3">
      <c r="A25" s="12" t="s">
        <v>169</v>
      </c>
      <c r="B25" s="146" t="s">
        <v>170</v>
      </c>
      <c r="C25" s="18" t="s">
        <v>171</v>
      </c>
      <c r="D25" s="16" t="s">
        <v>26</v>
      </c>
      <c r="E25" s="28" t="s">
        <v>153</v>
      </c>
      <c r="F25" s="28" t="s">
        <v>153</v>
      </c>
      <c r="G25" s="17" t="s">
        <v>153</v>
      </c>
      <c r="H25" s="28" t="s">
        <v>153</v>
      </c>
      <c r="I25" s="28" t="s">
        <v>153</v>
      </c>
      <c r="J25" s="28" t="s">
        <v>153</v>
      </c>
      <c r="K25" s="28" t="s">
        <v>153</v>
      </c>
      <c r="L25" s="28" t="s">
        <v>153</v>
      </c>
      <c r="M25" s="28" t="s">
        <v>153</v>
      </c>
      <c r="N25" s="28" t="s">
        <v>153</v>
      </c>
      <c r="O25" s="28" t="s">
        <v>153</v>
      </c>
      <c r="P25" s="28" t="s">
        <v>153</v>
      </c>
      <c r="Q25" s="28" t="s">
        <v>153</v>
      </c>
      <c r="R25" s="28" t="s">
        <v>153</v>
      </c>
      <c r="S25" s="28" t="s">
        <v>153</v>
      </c>
      <c r="T25" s="28" t="s">
        <v>153</v>
      </c>
      <c r="U25" s="28" t="s">
        <v>153</v>
      </c>
      <c r="V25" s="28" t="s">
        <v>153</v>
      </c>
      <c r="W25" s="28" t="s">
        <v>153</v>
      </c>
      <c r="X25" s="28" t="s">
        <v>153</v>
      </c>
      <c r="Y25" s="28" t="s">
        <v>153</v>
      </c>
      <c r="Z25" s="28" t="s">
        <v>153</v>
      </c>
      <c r="AA25" s="28" t="s">
        <v>153</v>
      </c>
      <c r="AB25" s="28" t="s">
        <v>153</v>
      </c>
      <c r="AC25" s="28" t="s">
        <v>153</v>
      </c>
      <c r="AD25" s="28" t="s">
        <v>153</v>
      </c>
      <c r="AE25" s="28" t="s">
        <v>153</v>
      </c>
      <c r="AF25" s="28" t="s">
        <v>153</v>
      </c>
      <c r="AG25" s="28" t="s">
        <v>153</v>
      </c>
      <c r="AH25" s="28" t="s">
        <v>153</v>
      </c>
      <c r="AI25" s="28" t="s">
        <v>153</v>
      </c>
      <c r="AJ25" s="28" t="s">
        <v>153</v>
      </c>
      <c r="AK25" s="28" t="s">
        <v>153</v>
      </c>
      <c r="AL25" s="28" t="s">
        <v>153</v>
      </c>
      <c r="AM25" s="28" t="s">
        <v>153</v>
      </c>
      <c r="AN25" s="28" t="s">
        <v>153</v>
      </c>
      <c r="AO25" s="28" t="s">
        <v>153</v>
      </c>
      <c r="AP25" s="28" t="s">
        <v>153</v>
      </c>
      <c r="AQ25" s="28" t="s">
        <v>153</v>
      </c>
      <c r="AR25" s="28" t="s">
        <v>153</v>
      </c>
      <c r="AS25" s="28" t="s">
        <v>153</v>
      </c>
      <c r="AT25" s="28" t="s">
        <v>153</v>
      </c>
      <c r="AU25" s="28" t="s">
        <v>153</v>
      </c>
      <c r="AV25" s="28" t="s">
        <v>153</v>
      </c>
      <c r="AW25" s="28" t="s">
        <v>153</v>
      </c>
    </row>
    <row r="26" spans="1:71" x14ac:dyDescent="0.3">
      <c r="A26" s="12" t="s">
        <v>172</v>
      </c>
      <c r="B26" s="146" t="s">
        <v>173</v>
      </c>
      <c r="C26" s="18" t="s">
        <v>174</v>
      </c>
      <c r="D26" s="16" t="s">
        <v>26</v>
      </c>
      <c r="E26" s="28" t="s">
        <v>153</v>
      </c>
      <c r="F26" s="28" t="s">
        <v>153</v>
      </c>
      <c r="G26" s="17" t="s">
        <v>153</v>
      </c>
      <c r="H26" s="28" t="s">
        <v>153</v>
      </c>
      <c r="I26" s="28" t="s">
        <v>153</v>
      </c>
      <c r="J26" s="28" t="s">
        <v>153</v>
      </c>
      <c r="K26" s="28" t="s">
        <v>153</v>
      </c>
      <c r="L26" s="28" t="s">
        <v>153</v>
      </c>
      <c r="M26" s="28" t="s">
        <v>153</v>
      </c>
      <c r="N26" s="28" t="s">
        <v>153</v>
      </c>
      <c r="O26" s="28" t="s">
        <v>153</v>
      </c>
      <c r="P26" s="28" t="s">
        <v>153</v>
      </c>
      <c r="Q26" s="28" t="s">
        <v>153</v>
      </c>
      <c r="R26" s="28" t="s">
        <v>153</v>
      </c>
      <c r="S26" s="28" t="s">
        <v>153</v>
      </c>
      <c r="T26" s="28" t="s">
        <v>153</v>
      </c>
      <c r="U26" s="28" t="s">
        <v>153</v>
      </c>
      <c r="V26" s="28" t="s">
        <v>153</v>
      </c>
      <c r="W26" s="28" t="s">
        <v>153</v>
      </c>
      <c r="X26" s="28" t="s">
        <v>153</v>
      </c>
      <c r="Y26" s="28" t="s">
        <v>153</v>
      </c>
      <c r="Z26" s="28" t="s">
        <v>153</v>
      </c>
      <c r="AA26" s="28" t="s">
        <v>153</v>
      </c>
      <c r="AB26" s="28" t="s">
        <v>153</v>
      </c>
      <c r="AC26" s="28" t="s">
        <v>153</v>
      </c>
      <c r="AD26" s="28" t="s">
        <v>153</v>
      </c>
      <c r="AE26" s="28" t="s">
        <v>153</v>
      </c>
      <c r="AF26" s="28" t="s">
        <v>153</v>
      </c>
      <c r="AG26" s="28" t="s">
        <v>153</v>
      </c>
      <c r="AH26" s="28" t="s">
        <v>153</v>
      </c>
      <c r="AI26" s="28" t="s">
        <v>153</v>
      </c>
      <c r="AJ26" s="28" t="s">
        <v>153</v>
      </c>
      <c r="AK26" s="28" t="s">
        <v>153</v>
      </c>
      <c r="AL26" s="28" t="s">
        <v>153</v>
      </c>
      <c r="AM26" s="28" t="s">
        <v>153</v>
      </c>
      <c r="AN26" s="28" t="s">
        <v>153</v>
      </c>
      <c r="AO26" s="28" t="s">
        <v>153</v>
      </c>
      <c r="AP26" s="28" t="s">
        <v>153</v>
      </c>
      <c r="AQ26" s="28" t="s">
        <v>153</v>
      </c>
      <c r="AR26" s="28" t="s">
        <v>153</v>
      </c>
      <c r="AS26" s="28" t="s">
        <v>153</v>
      </c>
      <c r="AT26" s="28" t="s">
        <v>153</v>
      </c>
      <c r="AU26" s="28" t="s">
        <v>153</v>
      </c>
      <c r="AV26" s="28" t="s">
        <v>153</v>
      </c>
      <c r="AW26" s="28" t="s">
        <v>153</v>
      </c>
    </row>
    <row r="27" spans="1:71" x14ac:dyDescent="0.3">
      <c r="A27" s="12" t="s">
        <v>175</v>
      </c>
      <c r="B27" s="146" t="s">
        <v>176</v>
      </c>
      <c r="C27" s="18" t="s">
        <v>177</v>
      </c>
      <c r="D27" s="16" t="s">
        <v>26</v>
      </c>
      <c r="E27" s="28" t="s">
        <v>153</v>
      </c>
      <c r="F27" s="28" t="s">
        <v>153</v>
      </c>
      <c r="G27" s="17" t="s">
        <v>153</v>
      </c>
      <c r="H27" s="28" t="s">
        <v>153</v>
      </c>
      <c r="I27" s="28" t="s">
        <v>153</v>
      </c>
      <c r="J27" s="28" t="s">
        <v>153</v>
      </c>
      <c r="K27" s="28" t="s">
        <v>153</v>
      </c>
      <c r="L27" s="28" t="s">
        <v>153</v>
      </c>
      <c r="M27" s="28" t="s">
        <v>153</v>
      </c>
      <c r="N27" s="28" t="s">
        <v>153</v>
      </c>
      <c r="O27" s="28" t="s">
        <v>153</v>
      </c>
      <c r="P27" s="28" t="s">
        <v>153</v>
      </c>
      <c r="Q27" s="28" t="s">
        <v>153</v>
      </c>
      <c r="R27" s="28" t="s">
        <v>153</v>
      </c>
      <c r="S27" s="28" t="s">
        <v>153</v>
      </c>
      <c r="T27" s="28" t="s">
        <v>153</v>
      </c>
      <c r="U27" s="28" t="s">
        <v>153</v>
      </c>
      <c r="V27" s="28" t="s">
        <v>153</v>
      </c>
      <c r="W27" s="28" t="s">
        <v>153</v>
      </c>
      <c r="X27" s="28" t="s">
        <v>153</v>
      </c>
      <c r="Y27" s="28" t="s">
        <v>153</v>
      </c>
      <c r="Z27" s="28" t="s">
        <v>153</v>
      </c>
      <c r="AA27" s="28" t="s">
        <v>153</v>
      </c>
      <c r="AB27" s="28" t="s">
        <v>153</v>
      </c>
      <c r="AC27" s="28" t="s">
        <v>153</v>
      </c>
      <c r="AD27" s="28" t="s">
        <v>153</v>
      </c>
      <c r="AE27" s="28" t="s">
        <v>153</v>
      </c>
      <c r="AF27" s="28" t="s">
        <v>153</v>
      </c>
      <c r="AG27" s="28" t="s">
        <v>153</v>
      </c>
      <c r="AH27" s="28" t="s">
        <v>153</v>
      </c>
      <c r="AI27" s="28" t="s">
        <v>153</v>
      </c>
      <c r="AJ27" s="28" t="s">
        <v>153</v>
      </c>
      <c r="AK27" s="28" t="s">
        <v>153</v>
      </c>
      <c r="AL27" s="28" t="s">
        <v>153</v>
      </c>
      <c r="AM27" s="28" t="s">
        <v>153</v>
      </c>
      <c r="AN27" s="28" t="s">
        <v>153</v>
      </c>
      <c r="AO27" s="28" t="s">
        <v>153</v>
      </c>
      <c r="AP27" s="28" t="s">
        <v>153</v>
      </c>
      <c r="AQ27" s="28" t="s">
        <v>153</v>
      </c>
      <c r="AR27" s="28" t="s">
        <v>153</v>
      </c>
      <c r="AS27" s="28" t="s">
        <v>153</v>
      </c>
      <c r="AT27" s="28" t="s">
        <v>153</v>
      </c>
      <c r="AU27" s="28" t="s">
        <v>153</v>
      </c>
      <c r="AV27" s="28" t="s">
        <v>153</v>
      </c>
      <c r="AW27" s="28" t="s">
        <v>153</v>
      </c>
    </row>
    <row r="28" spans="1:71" x14ac:dyDescent="0.3">
      <c r="A28" s="12" t="s">
        <v>178</v>
      </c>
      <c r="B28" s="146" t="s">
        <v>179</v>
      </c>
      <c r="C28" s="18" t="s">
        <v>180</v>
      </c>
      <c r="D28" s="16" t="s">
        <v>26</v>
      </c>
      <c r="E28" s="28" t="s">
        <v>181</v>
      </c>
      <c r="F28" s="28" t="s">
        <v>181</v>
      </c>
      <c r="G28" s="17" t="s">
        <v>181</v>
      </c>
      <c r="H28" s="28" t="s">
        <v>181</v>
      </c>
      <c r="I28" s="28" t="s">
        <v>181</v>
      </c>
      <c r="J28" s="28" t="s">
        <v>181</v>
      </c>
      <c r="K28" s="28" t="s">
        <v>181</v>
      </c>
      <c r="L28" s="28" t="s">
        <v>181</v>
      </c>
      <c r="M28" s="28" t="s">
        <v>181</v>
      </c>
      <c r="N28" s="28" t="s">
        <v>181</v>
      </c>
      <c r="O28" s="28" t="s">
        <v>181</v>
      </c>
      <c r="P28" s="28" t="s">
        <v>181</v>
      </c>
      <c r="Q28" s="28" t="s">
        <v>181</v>
      </c>
      <c r="R28" s="28" t="s">
        <v>181</v>
      </c>
      <c r="S28" s="28" t="s">
        <v>181</v>
      </c>
      <c r="T28" s="28" t="s">
        <v>181</v>
      </c>
      <c r="U28" s="28" t="s">
        <v>181</v>
      </c>
      <c r="V28" s="28" t="s">
        <v>181</v>
      </c>
      <c r="W28" s="28" t="s">
        <v>181</v>
      </c>
      <c r="X28" s="28" t="s">
        <v>181</v>
      </c>
      <c r="Y28" s="28" t="s">
        <v>181</v>
      </c>
      <c r="Z28" s="28" t="s">
        <v>181</v>
      </c>
      <c r="AA28" s="28" t="s">
        <v>181</v>
      </c>
      <c r="AB28" s="28" t="s">
        <v>181</v>
      </c>
      <c r="AC28" s="28" t="s">
        <v>181</v>
      </c>
      <c r="AD28" s="28" t="s">
        <v>181</v>
      </c>
      <c r="AE28" s="28" t="s">
        <v>181</v>
      </c>
      <c r="AF28" s="28" t="s">
        <v>181</v>
      </c>
      <c r="AG28" s="28" t="s">
        <v>181</v>
      </c>
      <c r="AH28" s="28" t="s">
        <v>181</v>
      </c>
      <c r="AI28" s="28" t="s">
        <v>181</v>
      </c>
      <c r="AJ28" s="28" t="s">
        <v>181</v>
      </c>
      <c r="AK28" s="28" t="s">
        <v>181</v>
      </c>
      <c r="AL28" s="28" t="s">
        <v>181</v>
      </c>
      <c r="AM28" s="28" t="s">
        <v>181</v>
      </c>
      <c r="AN28" s="28" t="s">
        <v>181</v>
      </c>
      <c r="AO28" s="28" t="s">
        <v>181</v>
      </c>
      <c r="AP28" s="28" t="s">
        <v>181</v>
      </c>
      <c r="AQ28" s="28" t="s">
        <v>181</v>
      </c>
      <c r="AR28" s="28" t="s">
        <v>181</v>
      </c>
      <c r="AS28" s="28" t="s">
        <v>181</v>
      </c>
      <c r="AT28" s="28" t="s">
        <v>181</v>
      </c>
      <c r="AU28" s="28" t="s">
        <v>181</v>
      </c>
      <c r="AV28" s="28" t="s">
        <v>181</v>
      </c>
      <c r="AW28" s="28" t="s">
        <v>181</v>
      </c>
    </row>
    <row r="29" spans="1:71" x14ac:dyDescent="0.3">
      <c r="A29" s="12" t="s">
        <v>182</v>
      </c>
      <c r="B29" s="146" t="s">
        <v>183</v>
      </c>
      <c r="C29" s="18" t="s">
        <v>184</v>
      </c>
      <c r="D29" s="16" t="s">
        <v>26</v>
      </c>
      <c r="E29" s="28" t="s">
        <v>153</v>
      </c>
      <c r="F29" s="28" t="s">
        <v>153</v>
      </c>
      <c r="G29" s="17" t="s">
        <v>153</v>
      </c>
      <c r="H29" s="28" t="s">
        <v>153</v>
      </c>
      <c r="I29" s="28" t="s">
        <v>153</v>
      </c>
      <c r="J29" s="28" t="s">
        <v>153</v>
      </c>
      <c r="K29" s="28" t="s">
        <v>153</v>
      </c>
      <c r="L29" s="28" t="s">
        <v>153</v>
      </c>
      <c r="M29" s="28" t="s">
        <v>153</v>
      </c>
      <c r="N29" s="28" t="s">
        <v>153</v>
      </c>
      <c r="O29" s="28" t="s">
        <v>153</v>
      </c>
      <c r="P29" s="28" t="s">
        <v>153</v>
      </c>
      <c r="Q29" s="28" t="s">
        <v>153</v>
      </c>
      <c r="R29" s="28" t="s">
        <v>153</v>
      </c>
      <c r="S29" s="28" t="s">
        <v>153</v>
      </c>
      <c r="T29" s="28" t="s">
        <v>153</v>
      </c>
      <c r="U29" s="28" t="s">
        <v>153</v>
      </c>
      <c r="V29" s="28" t="s">
        <v>153</v>
      </c>
      <c r="W29" s="28" t="s">
        <v>153</v>
      </c>
      <c r="X29" s="28" t="s">
        <v>153</v>
      </c>
      <c r="Y29" s="28" t="s">
        <v>153</v>
      </c>
      <c r="Z29" s="28" t="s">
        <v>153</v>
      </c>
      <c r="AA29" s="28" t="s">
        <v>153</v>
      </c>
      <c r="AB29" s="28" t="s">
        <v>153</v>
      </c>
      <c r="AC29" s="28" t="s">
        <v>153</v>
      </c>
      <c r="AD29" s="28" t="s">
        <v>153</v>
      </c>
      <c r="AE29" s="28" t="s">
        <v>153</v>
      </c>
      <c r="AF29" s="28" t="s">
        <v>153</v>
      </c>
      <c r="AG29" s="28" t="s">
        <v>153</v>
      </c>
      <c r="AH29" s="28" t="s">
        <v>153</v>
      </c>
      <c r="AI29" s="28" t="s">
        <v>153</v>
      </c>
      <c r="AJ29" s="28" t="s">
        <v>153</v>
      </c>
      <c r="AK29" s="28" t="s">
        <v>153</v>
      </c>
      <c r="AL29" s="28" t="s">
        <v>153</v>
      </c>
      <c r="AM29" s="28" t="s">
        <v>153</v>
      </c>
      <c r="AN29" s="28" t="s">
        <v>153</v>
      </c>
      <c r="AO29" s="28" t="s">
        <v>153</v>
      </c>
      <c r="AP29" s="28" t="s">
        <v>153</v>
      </c>
      <c r="AQ29" s="28" t="s">
        <v>153</v>
      </c>
      <c r="AR29" s="28" t="s">
        <v>153</v>
      </c>
      <c r="AS29" s="28" t="s">
        <v>153</v>
      </c>
      <c r="AT29" s="28" t="s">
        <v>153</v>
      </c>
      <c r="AU29" s="28" t="s">
        <v>153</v>
      </c>
      <c r="AV29" s="28" t="s">
        <v>153</v>
      </c>
      <c r="AW29" s="28" t="s">
        <v>153</v>
      </c>
    </row>
    <row r="30" spans="1:71" ht="52.5" thickBot="1" x14ac:dyDescent="0.35">
      <c r="A30" s="118" t="s">
        <v>185</v>
      </c>
      <c r="B30" s="147" t="s">
        <v>186</v>
      </c>
      <c r="C30" s="111" t="s">
        <v>187</v>
      </c>
      <c r="D30" s="43" t="s">
        <v>188</v>
      </c>
      <c r="E30" s="33" t="s">
        <v>189</v>
      </c>
      <c r="F30" s="33" t="s">
        <v>189</v>
      </c>
      <c r="G30" s="34" t="s">
        <v>189</v>
      </c>
      <c r="H30" s="33" t="s">
        <v>189</v>
      </c>
      <c r="I30" s="33" t="s">
        <v>189</v>
      </c>
      <c r="J30" s="33" t="s">
        <v>189</v>
      </c>
      <c r="K30" s="33" t="s">
        <v>189</v>
      </c>
      <c r="L30" s="33" t="s">
        <v>189</v>
      </c>
      <c r="M30" s="33" t="s">
        <v>189</v>
      </c>
      <c r="N30" s="33" t="s">
        <v>189</v>
      </c>
      <c r="O30" s="33" t="s">
        <v>189</v>
      </c>
      <c r="P30" s="33" t="s">
        <v>189</v>
      </c>
      <c r="Q30" s="33" t="s">
        <v>189</v>
      </c>
      <c r="R30" s="33" t="s">
        <v>189</v>
      </c>
      <c r="S30" s="33" t="s">
        <v>189</v>
      </c>
      <c r="T30" s="33" t="s">
        <v>189</v>
      </c>
      <c r="U30" s="33" t="s">
        <v>189</v>
      </c>
      <c r="V30" s="33" t="s">
        <v>189</v>
      </c>
      <c r="W30" s="33" t="s">
        <v>189</v>
      </c>
      <c r="X30" s="33" t="s">
        <v>189</v>
      </c>
      <c r="Y30" s="33" t="s">
        <v>189</v>
      </c>
      <c r="Z30" s="33" t="s">
        <v>189</v>
      </c>
      <c r="AA30" s="33" t="s">
        <v>189</v>
      </c>
      <c r="AB30" s="33" t="s">
        <v>189</v>
      </c>
      <c r="AC30" s="33" t="s">
        <v>189</v>
      </c>
      <c r="AD30" s="33" t="s">
        <v>189</v>
      </c>
      <c r="AE30" s="33" t="s">
        <v>189</v>
      </c>
      <c r="AF30" s="33" t="s">
        <v>189</v>
      </c>
      <c r="AG30" s="33" t="s">
        <v>189</v>
      </c>
      <c r="AH30" s="33" t="s">
        <v>189</v>
      </c>
      <c r="AI30" s="33" t="s">
        <v>189</v>
      </c>
      <c r="AJ30" s="33" t="s">
        <v>189</v>
      </c>
      <c r="AK30" s="33" t="s">
        <v>189</v>
      </c>
      <c r="AL30" s="33" t="s">
        <v>189</v>
      </c>
      <c r="AM30" s="33" t="s">
        <v>189</v>
      </c>
      <c r="AN30" s="33" t="s">
        <v>189</v>
      </c>
      <c r="AO30" s="33" t="s">
        <v>189</v>
      </c>
      <c r="AP30" s="33" t="s">
        <v>189</v>
      </c>
      <c r="AQ30" s="33" t="s">
        <v>189</v>
      </c>
      <c r="AR30" s="33" t="s">
        <v>189</v>
      </c>
      <c r="AS30" s="33" t="s">
        <v>189</v>
      </c>
      <c r="AT30" s="33" t="s">
        <v>189</v>
      </c>
      <c r="AU30" s="33" t="s">
        <v>189</v>
      </c>
      <c r="AV30" s="33" t="s">
        <v>189</v>
      </c>
      <c r="AW30" s="33" t="s">
        <v>189</v>
      </c>
    </row>
    <row r="31" spans="1:71" x14ac:dyDescent="0.3">
      <c r="A31" s="6" t="s">
        <v>190</v>
      </c>
      <c r="C31" s="8"/>
      <c r="D31" s="8"/>
      <c r="E31" s="101" t="s">
        <v>40</v>
      </c>
      <c r="F31" s="148"/>
      <c r="G31" s="21"/>
      <c r="H31" s="21"/>
      <c r="I31" s="21"/>
      <c r="J31" s="21"/>
      <c r="K31" s="21"/>
      <c r="L31" s="21"/>
      <c r="M31" s="21"/>
      <c r="N31" s="21"/>
      <c r="O31" s="21"/>
      <c r="P31" s="21"/>
      <c r="Q31" s="21"/>
      <c r="R31" s="21"/>
      <c r="S31" s="21"/>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row>
    <row r="32" spans="1:71" ht="51.75" x14ac:dyDescent="0.3">
      <c r="A32" s="23" t="s">
        <v>11</v>
      </c>
      <c r="B32" s="10" t="s">
        <v>12</v>
      </c>
      <c r="C32" s="11" t="s">
        <v>13</v>
      </c>
      <c r="D32" s="11" t="s">
        <v>14</v>
      </c>
      <c r="E32" s="24" t="str">
        <f>IF(E12="","[Program 1]",E12)</f>
        <v>Alameda Alliance for Health - Alameda County</v>
      </c>
      <c r="F32" s="24" t="str">
        <f>IF(F12="","[Program 2]",F12)</f>
        <v>Anthem Blue Cross Partnership Plan - El Dorado County</v>
      </c>
      <c r="G32" s="24" t="str">
        <f>IF(G12="","[Program 3]",G12)</f>
        <v>Anthem Blue Cross Partnership Plan - Fresno County</v>
      </c>
      <c r="H32" s="24" t="str">
        <f>IF(H12="","[Program 4]",H12)</f>
        <v>Anthem Blue Cross Partnership Plan - Kern County</v>
      </c>
      <c r="I32" s="24" t="str">
        <f>IF(I12="","[Program 5]",I12)</f>
        <v>Anthem Blue Cross Partnership Plan - Kings County</v>
      </c>
      <c r="J32" s="24" t="str">
        <f>IF(J12="","[Program 6]",J12)</f>
        <v>Anthem Blue Cross Partnership Plan - Madera County</v>
      </c>
      <c r="K32" s="24" t="str">
        <f>IF(K12="","[Program 6]",K12)</f>
        <v>Anthem Blue Cross Partnership Plan - Sacramento County</v>
      </c>
      <c r="L32" s="24" t="str">
        <f>IF(L12="","[Program 7]",L12)</f>
        <v>Anthem Blue Cross Partnership Plan - San Francisco County</v>
      </c>
      <c r="M32" s="24" t="str">
        <f>IF(M12="","[Program 8]",M12)</f>
        <v>Anthem Blue Cross Partnership Plan - Santa Clara County</v>
      </c>
      <c r="N32" s="24" t="str">
        <f>IF(N12="","[Program 9]",N12)</f>
        <v>Anthem Blue Cross Partnership Plan - Tulare County</v>
      </c>
      <c r="O32" s="24" t="str">
        <f>IF(O12="","[Program 10]",O12)</f>
        <v>Blue Shield Promise Health Plan - San Diego County</v>
      </c>
      <c r="P32" s="24" t="str">
        <f>IF(P12="","[Program 11]",P12)</f>
        <v>CalOptima - Orange County</v>
      </c>
      <c r="Q32" s="24" t="str">
        <f>IF(Q12="","[Program 12]",Q12)</f>
        <v>CalViva Health - Fresno County</v>
      </c>
      <c r="R32" s="24" t="str">
        <f>IF(R12="","[Program 13]",R12)</f>
        <v>CalViva Health - Kings County</v>
      </c>
      <c r="S32" s="24" t="str">
        <f>IF(S12="","[Program 14]",S12)</f>
        <v>CalViva Health - Madera County</v>
      </c>
      <c r="T32" s="24" t="str">
        <f>IF(T12="","[Program 15]",T12)</f>
        <v>Community Health Group Partnership Plan - San Diego County</v>
      </c>
      <c r="U32" s="24" t="str">
        <f>IF(U12="","[Program 16]",U12)</f>
        <v>Community Health Plan of Imperial Valley - Imperial County</v>
      </c>
      <c r="V32" s="24" t="str">
        <f>IF(V12="","[Program 17]",V12)</f>
        <v>Gold Coast Health Plan - Ventura County</v>
      </c>
      <c r="W32" s="24" t="str">
        <f>IF(W12="","[Program 18]",W12)</f>
        <v>Health Net Community Solutions, Inc. - Los Angeles County</v>
      </c>
      <c r="X32" s="24" t="str">
        <f>IF(X12="","[Program 19]",X12)</f>
        <v>Health Net Community Solutions, Inc. - Sacramento County</v>
      </c>
      <c r="Y32" s="24" t="str">
        <f>IF(Y12="","[Program 21]",Y12)</f>
        <v>Health Net Community Solutions, Inc. - San Joaquin County</v>
      </c>
      <c r="Z32" s="24" t="str">
        <f>IF(Z12="","[Program 22]",Z12)</f>
        <v>Health Net Community Solutions, Inc. - Stanislaus County</v>
      </c>
      <c r="AA32" s="24" t="str">
        <f>IF(AA12="","[Program 23]",AA12)</f>
        <v>Health Net Community Solutions, Inc. - Tulare County</v>
      </c>
      <c r="AB32" s="24" t="str">
        <f>IF(AB12="","[Program 24]",AB12)</f>
        <v>Inland Empire Health Plan - Riverside County</v>
      </c>
      <c r="AC32" s="24" t="str">
        <f>IF(AC12="","[Program 25]",AC12)</f>
        <v>Inland Empire Health Plan - San Bernardino County</v>
      </c>
      <c r="AD32" s="24" t="str">
        <f>IF(AD12="","[Program 26]",AD12)</f>
        <v>LA Care Health Plan - Los Angeles County</v>
      </c>
      <c r="AE32" s="24" t="str">
        <f>IF(AE12="","[Program 27]",AE12)</f>
        <v>LA Care Health Plan (Anthem Blue Cross) - Los Angeles County</v>
      </c>
      <c r="AF32" s="24" t="str">
        <f>IF(AF12="","[Program 28]",AF12)</f>
        <v>LA Care Health Plan (Blue Shield Promise) - Los Angeles County</v>
      </c>
      <c r="AG32" s="24" t="str">
        <f>IF(AG12="","[Program 29]",AG12)</f>
        <v>Molina Healthcare of California Partner Plan, Inc. - Riverside County</v>
      </c>
      <c r="AH32" s="24" t="str">
        <f>IF(AH12="","[Program 30]",AH12)</f>
        <v>Molina Healthcare of California Partner Plan, Inc. - Sacramento County</v>
      </c>
      <c r="AI32" s="24" t="str">
        <f>IF(AI12="","[Program 31]",AI12)</f>
        <v>Molina Healthcare of California Partner Plan, Inc. - San Bernardino County</v>
      </c>
      <c r="AJ32" s="24" t="str">
        <f t="shared" ref="AJ32:AW32" si="0">IF(AJ12="","[Program 32]",AJ12)</f>
        <v>Molina Healthcare of California Partner Plan, Inc. - San Diego County</v>
      </c>
      <c r="AK32" s="24" t="str">
        <f t="shared" si="0"/>
        <v>Partnership - Colusa County</v>
      </c>
      <c r="AL32" s="24" t="str">
        <f t="shared" si="0"/>
        <v>Partnership - Humboldt County</v>
      </c>
      <c r="AM32" s="24" t="str">
        <f t="shared" si="0"/>
        <v>Partnership - Lake County</v>
      </c>
      <c r="AN32" s="24" t="str">
        <f t="shared" si="0"/>
        <v>Partnership - Marin County</v>
      </c>
      <c r="AO32" s="24" t="str">
        <f t="shared" si="0"/>
        <v>Partnership - Mendocino County</v>
      </c>
      <c r="AP32" s="24" t="str">
        <f t="shared" si="0"/>
        <v>Partnership - Modoc County</v>
      </c>
      <c r="AQ32" s="24" t="str">
        <f t="shared" si="0"/>
        <v>Partnership - Nevada County</v>
      </c>
      <c r="AR32" s="24" t="str">
        <f t="shared" si="0"/>
        <v>Partnership - Plumas County</v>
      </c>
      <c r="AS32" s="24" t="str">
        <f t="shared" si="0"/>
        <v>Partnership - Siskiyou County</v>
      </c>
      <c r="AT32" s="24" t="str">
        <f t="shared" si="0"/>
        <v>Partnership - Sonoma County</v>
      </c>
      <c r="AU32" s="24" t="str">
        <f t="shared" si="0"/>
        <v>Partnership - Trinity County</v>
      </c>
      <c r="AV32" s="24" t="str">
        <f t="shared" si="0"/>
        <v>San Francisco Health Plan - San Francisco County</v>
      </c>
      <c r="AW32" s="24" t="str">
        <f t="shared" si="0"/>
        <v>Santa Clara Family Health Plan - Santa Clara County</v>
      </c>
    </row>
    <row r="33" spans="1:74" ht="148.5" customHeight="1" x14ac:dyDescent="0.3">
      <c r="A33" s="170" t="s">
        <v>954</v>
      </c>
      <c r="B33" s="170"/>
      <c r="C33" s="170"/>
      <c r="D33" s="149" t="s">
        <v>141</v>
      </c>
      <c r="E33" s="150" t="s">
        <v>142</v>
      </c>
      <c r="F33" s="151" t="s">
        <v>142</v>
      </c>
      <c r="G33" s="151" t="s">
        <v>142</v>
      </c>
      <c r="H33" s="151" t="s">
        <v>142</v>
      </c>
      <c r="I33" s="151" t="s">
        <v>142</v>
      </c>
      <c r="J33" s="151" t="s">
        <v>142</v>
      </c>
      <c r="K33" s="151" t="s">
        <v>142</v>
      </c>
      <c r="L33" s="151" t="s">
        <v>142</v>
      </c>
      <c r="M33" s="151" t="s">
        <v>142</v>
      </c>
      <c r="N33" s="151" t="s">
        <v>142</v>
      </c>
      <c r="O33" s="151" t="s">
        <v>142</v>
      </c>
      <c r="P33" s="151" t="s">
        <v>142</v>
      </c>
      <c r="Q33" s="151" t="s">
        <v>142</v>
      </c>
      <c r="R33" s="151" t="s">
        <v>142</v>
      </c>
      <c r="S33" s="151" t="s">
        <v>142</v>
      </c>
      <c r="T33" s="151" t="s">
        <v>142</v>
      </c>
      <c r="U33" s="151" t="s">
        <v>142</v>
      </c>
      <c r="V33" s="151" t="s">
        <v>142</v>
      </c>
      <c r="W33" s="151" t="s">
        <v>142</v>
      </c>
      <c r="X33" s="151" t="s">
        <v>142</v>
      </c>
      <c r="Y33" s="151" t="s">
        <v>142</v>
      </c>
      <c r="Z33" s="151" t="s">
        <v>142</v>
      </c>
      <c r="AA33" s="151" t="s">
        <v>142</v>
      </c>
      <c r="AB33" s="151" t="s">
        <v>142</v>
      </c>
      <c r="AC33" s="151" t="s">
        <v>142</v>
      </c>
      <c r="AD33" s="151" t="s">
        <v>142</v>
      </c>
      <c r="AE33" s="151" t="s">
        <v>142</v>
      </c>
      <c r="AF33" s="151" t="s">
        <v>142</v>
      </c>
      <c r="AG33" s="151" t="s">
        <v>142</v>
      </c>
      <c r="AH33" s="151" t="s">
        <v>142</v>
      </c>
      <c r="AI33" s="151" t="s">
        <v>142</v>
      </c>
      <c r="AJ33" s="151" t="s">
        <v>142</v>
      </c>
      <c r="AK33" s="151" t="s">
        <v>142</v>
      </c>
      <c r="AL33" s="151" t="s">
        <v>142</v>
      </c>
      <c r="AM33" s="151" t="s">
        <v>142</v>
      </c>
      <c r="AN33" s="151" t="s">
        <v>142</v>
      </c>
      <c r="AO33" s="151" t="s">
        <v>142</v>
      </c>
      <c r="AP33" s="151" t="s">
        <v>142</v>
      </c>
      <c r="AQ33" s="151" t="s">
        <v>142</v>
      </c>
      <c r="AR33" s="151" t="s">
        <v>142</v>
      </c>
      <c r="AS33" s="151" t="s">
        <v>142</v>
      </c>
      <c r="AT33" s="151" t="s">
        <v>142</v>
      </c>
      <c r="AU33" s="151" t="s">
        <v>142</v>
      </c>
      <c r="AV33" s="151" t="s">
        <v>142</v>
      </c>
      <c r="AW33" s="152" t="s">
        <v>142</v>
      </c>
    </row>
    <row r="34" spans="1:74" ht="59.25" customHeight="1" x14ac:dyDescent="0.3">
      <c r="A34" s="12" t="s">
        <v>191</v>
      </c>
      <c r="B34" s="18" t="s">
        <v>192</v>
      </c>
      <c r="C34" s="18" t="s">
        <v>193</v>
      </c>
      <c r="D34" s="15" t="s">
        <v>26</v>
      </c>
      <c r="E34" s="38" t="s">
        <v>153</v>
      </c>
      <c r="F34" s="38" t="s">
        <v>153</v>
      </c>
      <c r="G34" s="38" t="s">
        <v>153</v>
      </c>
      <c r="H34" s="38" t="s">
        <v>153</v>
      </c>
      <c r="I34" s="38" t="s">
        <v>153</v>
      </c>
      <c r="J34" s="38" t="s">
        <v>153</v>
      </c>
      <c r="K34" s="38" t="s">
        <v>153</v>
      </c>
      <c r="L34" s="39" t="s">
        <v>189</v>
      </c>
      <c r="M34" s="38" t="s">
        <v>153</v>
      </c>
      <c r="N34" s="38" t="s">
        <v>153</v>
      </c>
      <c r="O34" s="38" t="s">
        <v>153</v>
      </c>
      <c r="P34" s="38" t="s">
        <v>153</v>
      </c>
      <c r="Q34" s="38" t="s">
        <v>153</v>
      </c>
      <c r="R34" s="38" t="s">
        <v>153</v>
      </c>
      <c r="S34" s="38" t="s">
        <v>153</v>
      </c>
      <c r="T34" s="38" t="s">
        <v>153</v>
      </c>
      <c r="U34" s="39" t="s">
        <v>189</v>
      </c>
      <c r="V34" s="39" t="s">
        <v>189</v>
      </c>
      <c r="W34" s="39" t="s">
        <v>189</v>
      </c>
      <c r="X34" s="39" t="s">
        <v>189</v>
      </c>
      <c r="Y34" s="39" t="s">
        <v>189</v>
      </c>
      <c r="Z34" s="39" t="s">
        <v>189</v>
      </c>
      <c r="AA34" s="39" t="s">
        <v>189</v>
      </c>
      <c r="AB34" s="38" t="s">
        <v>153</v>
      </c>
      <c r="AC34" s="38" t="s">
        <v>153</v>
      </c>
      <c r="AD34" s="38" t="s">
        <v>153</v>
      </c>
      <c r="AE34" s="38" t="s">
        <v>153</v>
      </c>
      <c r="AF34" s="39" t="s">
        <v>189</v>
      </c>
      <c r="AG34" s="39" t="s">
        <v>189</v>
      </c>
      <c r="AH34" s="39" t="s">
        <v>189</v>
      </c>
      <c r="AI34" s="38" t="s">
        <v>153</v>
      </c>
      <c r="AJ34" s="39" t="s">
        <v>189</v>
      </c>
      <c r="AK34" s="39" t="s">
        <v>189</v>
      </c>
      <c r="AL34" s="39" t="s">
        <v>189</v>
      </c>
      <c r="AM34" s="39" t="s">
        <v>189</v>
      </c>
      <c r="AN34" s="39" t="s">
        <v>189</v>
      </c>
      <c r="AO34" s="39" t="s">
        <v>189</v>
      </c>
      <c r="AP34" s="39" t="s">
        <v>189</v>
      </c>
      <c r="AQ34" s="39" t="s">
        <v>189</v>
      </c>
      <c r="AR34" s="39" t="s">
        <v>189</v>
      </c>
      <c r="AS34" s="39" t="s">
        <v>189</v>
      </c>
      <c r="AT34" s="39" t="s">
        <v>189</v>
      </c>
      <c r="AU34" s="39" t="s">
        <v>189</v>
      </c>
      <c r="AV34" s="39" t="s">
        <v>189</v>
      </c>
      <c r="AW34" s="38" t="s">
        <v>153</v>
      </c>
    </row>
    <row r="35" spans="1:74" s="41" customFormat="1" ht="59.25" customHeight="1" x14ac:dyDescent="0.3">
      <c r="A35" s="18" t="s">
        <v>194</v>
      </c>
      <c r="B35" s="18" t="s">
        <v>195</v>
      </c>
      <c r="C35" s="18" t="s">
        <v>196</v>
      </c>
      <c r="D35" s="153" t="s">
        <v>19</v>
      </c>
      <c r="E35" s="40" t="s">
        <v>197</v>
      </c>
      <c r="F35" s="40" t="s">
        <v>197</v>
      </c>
      <c r="G35" s="40" t="s">
        <v>197</v>
      </c>
      <c r="H35" s="40" t="s">
        <v>197</v>
      </c>
      <c r="I35" s="40" t="s">
        <v>197</v>
      </c>
      <c r="J35" s="40" t="s">
        <v>197</v>
      </c>
      <c r="K35" s="40" t="s">
        <v>197</v>
      </c>
      <c r="L35" s="39" t="s">
        <v>189</v>
      </c>
      <c r="M35" s="40" t="s">
        <v>197</v>
      </c>
      <c r="N35" s="40" t="s">
        <v>197</v>
      </c>
      <c r="O35" s="40" t="s">
        <v>197</v>
      </c>
      <c r="P35" s="40" t="s">
        <v>197</v>
      </c>
      <c r="Q35" s="40" t="s">
        <v>197</v>
      </c>
      <c r="R35" s="40" t="s">
        <v>198</v>
      </c>
      <c r="S35" s="40" t="s">
        <v>197</v>
      </c>
      <c r="T35" s="40" t="s">
        <v>197</v>
      </c>
      <c r="U35" s="39" t="s">
        <v>189</v>
      </c>
      <c r="V35" s="39" t="s">
        <v>189</v>
      </c>
      <c r="W35" s="39" t="s">
        <v>189</v>
      </c>
      <c r="X35" s="39" t="s">
        <v>189</v>
      </c>
      <c r="Y35" s="39" t="s">
        <v>189</v>
      </c>
      <c r="Z35" s="39" t="s">
        <v>189</v>
      </c>
      <c r="AA35" s="39" t="s">
        <v>189</v>
      </c>
      <c r="AB35" s="40" t="s">
        <v>197</v>
      </c>
      <c r="AC35" s="40" t="s">
        <v>197</v>
      </c>
      <c r="AD35" s="40" t="s">
        <v>197</v>
      </c>
      <c r="AE35" s="40" t="s">
        <v>197</v>
      </c>
      <c r="AF35" s="39" t="s">
        <v>189</v>
      </c>
      <c r="AG35" s="39" t="s">
        <v>189</v>
      </c>
      <c r="AH35" s="39" t="s">
        <v>189</v>
      </c>
      <c r="AI35" s="40" t="s">
        <v>197</v>
      </c>
      <c r="AJ35" s="39" t="s">
        <v>189</v>
      </c>
      <c r="AK35" s="39" t="s">
        <v>189</v>
      </c>
      <c r="AL35" s="39" t="s">
        <v>189</v>
      </c>
      <c r="AM35" s="39" t="s">
        <v>189</v>
      </c>
      <c r="AN35" s="39" t="s">
        <v>189</v>
      </c>
      <c r="AO35" s="39" t="s">
        <v>189</v>
      </c>
      <c r="AP35" s="39" t="s">
        <v>189</v>
      </c>
      <c r="AQ35" s="39" t="s">
        <v>189</v>
      </c>
      <c r="AR35" s="39" t="s">
        <v>189</v>
      </c>
      <c r="AS35" s="39" t="s">
        <v>189</v>
      </c>
      <c r="AT35" s="39" t="s">
        <v>189</v>
      </c>
      <c r="AU35" s="39" t="s">
        <v>189</v>
      </c>
      <c r="AV35" s="39" t="s">
        <v>189</v>
      </c>
      <c r="AW35" s="40" t="s">
        <v>197</v>
      </c>
      <c r="AX35" s="5"/>
      <c r="AY35" s="5"/>
      <c r="AZ35" s="5"/>
      <c r="BA35" s="5"/>
      <c r="BB35" s="5"/>
      <c r="BC35" s="5"/>
      <c r="BD35" s="5"/>
      <c r="BE35" s="5"/>
      <c r="BF35" s="5"/>
      <c r="BG35" s="5"/>
      <c r="BH35" s="5"/>
      <c r="BI35" s="5"/>
      <c r="BJ35" s="5"/>
      <c r="BK35" s="5"/>
      <c r="BL35" s="5"/>
      <c r="BM35" s="5"/>
      <c r="BN35" s="5"/>
      <c r="BO35" s="5"/>
      <c r="BP35" s="5"/>
      <c r="BQ35" s="5"/>
      <c r="BR35" s="5"/>
      <c r="BS35" s="5"/>
      <c r="BT35" s="32"/>
    </row>
    <row r="36" spans="1:74" s="32" customFormat="1" ht="59.25" customHeight="1" x14ac:dyDescent="0.3">
      <c r="A36" s="12" t="s">
        <v>199</v>
      </c>
      <c r="B36" s="18" t="s">
        <v>200</v>
      </c>
      <c r="C36" s="18" t="s">
        <v>201</v>
      </c>
      <c r="D36" s="153" t="s">
        <v>19</v>
      </c>
      <c r="E36" s="42">
        <v>46157</v>
      </c>
      <c r="F36" s="42">
        <v>46157</v>
      </c>
      <c r="G36" s="42">
        <v>46157</v>
      </c>
      <c r="H36" s="42">
        <v>46157</v>
      </c>
      <c r="I36" s="42">
        <v>46157</v>
      </c>
      <c r="J36" s="42">
        <v>46157</v>
      </c>
      <c r="K36" s="42">
        <v>46157</v>
      </c>
      <c r="L36" s="39" t="s">
        <v>189</v>
      </c>
      <c r="M36" s="42">
        <v>46157</v>
      </c>
      <c r="N36" s="42">
        <v>46157</v>
      </c>
      <c r="O36" s="42">
        <v>46157</v>
      </c>
      <c r="P36" s="42">
        <v>46157</v>
      </c>
      <c r="Q36" s="42">
        <v>46157</v>
      </c>
      <c r="R36" s="42">
        <v>46157</v>
      </c>
      <c r="S36" s="42">
        <v>46157</v>
      </c>
      <c r="T36" s="42">
        <v>46157</v>
      </c>
      <c r="U36" s="39" t="s">
        <v>189</v>
      </c>
      <c r="V36" s="39" t="s">
        <v>189</v>
      </c>
      <c r="W36" s="39" t="s">
        <v>189</v>
      </c>
      <c r="X36" s="39" t="s">
        <v>189</v>
      </c>
      <c r="Y36" s="39" t="s">
        <v>189</v>
      </c>
      <c r="Z36" s="39" t="s">
        <v>189</v>
      </c>
      <c r="AA36" s="39" t="s">
        <v>189</v>
      </c>
      <c r="AB36" s="42">
        <v>46157</v>
      </c>
      <c r="AC36" s="42">
        <v>46157</v>
      </c>
      <c r="AD36" s="42">
        <v>46157</v>
      </c>
      <c r="AE36" s="42">
        <v>46157</v>
      </c>
      <c r="AF36" s="39" t="s">
        <v>189</v>
      </c>
      <c r="AG36" s="39" t="s">
        <v>189</v>
      </c>
      <c r="AH36" s="39" t="s">
        <v>189</v>
      </c>
      <c r="AI36" s="42">
        <v>46157</v>
      </c>
      <c r="AJ36" s="39" t="s">
        <v>189</v>
      </c>
      <c r="AK36" s="39" t="s">
        <v>189</v>
      </c>
      <c r="AL36" s="39" t="s">
        <v>189</v>
      </c>
      <c r="AM36" s="39" t="s">
        <v>189</v>
      </c>
      <c r="AN36" s="39" t="s">
        <v>189</v>
      </c>
      <c r="AO36" s="39" t="s">
        <v>189</v>
      </c>
      <c r="AP36" s="39" t="s">
        <v>189</v>
      </c>
      <c r="AQ36" s="39" t="s">
        <v>189</v>
      </c>
      <c r="AR36" s="39" t="s">
        <v>189</v>
      </c>
      <c r="AS36" s="39" t="s">
        <v>189</v>
      </c>
      <c r="AT36" s="39" t="s">
        <v>189</v>
      </c>
      <c r="AU36" s="39" t="s">
        <v>189</v>
      </c>
      <c r="AV36" s="39" t="s">
        <v>189</v>
      </c>
      <c r="AW36" s="42">
        <v>46157</v>
      </c>
      <c r="AX36" s="5"/>
      <c r="AY36" s="5"/>
      <c r="AZ36" s="5"/>
      <c r="BA36" s="5"/>
      <c r="BB36" s="5"/>
      <c r="BC36" s="5"/>
      <c r="BD36" s="5"/>
      <c r="BE36" s="5"/>
      <c r="BF36" s="5"/>
      <c r="BG36" s="5"/>
      <c r="BH36" s="5"/>
      <c r="BI36" s="5"/>
      <c r="BJ36" s="5"/>
      <c r="BK36" s="5"/>
      <c r="BL36" s="5"/>
      <c r="BM36" s="5"/>
      <c r="BN36" s="5"/>
      <c r="BO36" s="5"/>
      <c r="BP36" s="5"/>
      <c r="BQ36" s="5"/>
      <c r="BR36" s="5"/>
      <c r="BS36" s="5"/>
    </row>
    <row r="37" spans="1:74" s="41" customFormat="1" ht="63" customHeight="1" thickBot="1" x14ac:dyDescent="0.35">
      <c r="A37" s="20" t="s">
        <v>202</v>
      </c>
      <c r="B37" s="20" t="s">
        <v>203</v>
      </c>
      <c r="C37" s="20" t="s">
        <v>204</v>
      </c>
      <c r="D37" s="43" t="s">
        <v>19</v>
      </c>
      <c r="E37" s="44" t="s">
        <v>205</v>
      </c>
      <c r="F37" s="44" t="s">
        <v>205</v>
      </c>
      <c r="G37" s="44" t="s">
        <v>205</v>
      </c>
      <c r="H37" s="44" t="s">
        <v>205</v>
      </c>
      <c r="I37" s="44" t="s">
        <v>205</v>
      </c>
      <c r="J37" s="44" t="s">
        <v>205</v>
      </c>
      <c r="K37" s="44" t="s">
        <v>205</v>
      </c>
      <c r="L37" s="45" t="s">
        <v>189</v>
      </c>
      <c r="M37" s="44" t="s">
        <v>205</v>
      </c>
      <c r="N37" s="44" t="s">
        <v>205</v>
      </c>
      <c r="O37" s="44" t="s">
        <v>205</v>
      </c>
      <c r="P37" s="44" t="s">
        <v>205</v>
      </c>
      <c r="Q37" s="44" t="s">
        <v>205</v>
      </c>
      <c r="R37" s="44" t="s">
        <v>205</v>
      </c>
      <c r="S37" s="44" t="s">
        <v>205</v>
      </c>
      <c r="T37" s="44" t="s">
        <v>205</v>
      </c>
      <c r="U37" s="45" t="s">
        <v>189</v>
      </c>
      <c r="V37" s="45" t="s">
        <v>189</v>
      </c>
      <c r="W37" s="45" t="s">
        <v>189</v>
      </c>
      <c r="X37" s="45" t="s">
        <v>189</v>
      </c>
      <c r="Y37" s="45" t="s">
        <v>189</v>
      </c>
      <c r="Z37" s="45" t="s">
        <v>189</v>
      </c>
      <c r="AA37" s="45" t="s">
        <v>189</v>
      </c>
      <c r="AB37" s="44" t="s">
        <v>205</v>
      </c>
      <c r="AC37" s="44" t="s">
        <v>205</v>
      </c>
      <c r="AD37" s="44" t="s">
        <v>205</v>
      </c>
      <c r="AE37" s="44" t="s">
        <v>205</v>
      </c>
      <c r="AF37" s="39" t="s">
        <v>189</v>
      </c>
      <c r="AG37" s="39" t="s">
        <v>189</v>
      </c>
      <c r="AH37" s="39" t="s">
        <v>189</v>
      </c>
      <c r="AI37" s="44" t="s">
        <v>205</v>
      </c>
      <c r="AJ37" s="39" t="s">
        <v>189</v>
      </c>
      <c r="AK37" s="39" t="s">
        <v>189</v>
      </c>
      <c r="AL37" s="39" t="s">
        <v>189</v>
      </c>
      <c r="AM37" s="39" t="s">
        <v>189</v>
      </c>
      <c r="AN37" s="39" t="s">
        <v>189</v>
      </c>
      <c r="AO37" s="39" t="s">
        <v>189</v>
      </c>
      <c r="AP37" s="39" t="s">
        <v>189</v>
      </c>
      <c r="AQ37" s="39" t="s">
        <v>189</v>
      </c>
      <c r="AR37" s="39" t="s">
        <v>189</v>
      </c>
      <c r="AS37" s="39" t="s">
        <v>189</v>
      </c>
      <c r="AT37" s="39" t="s">
        <v>189</v>
      </c>
      <c r="AU37" s="39" t="s">
        <v>189</v>
      </c>
      <c r="AV37" s="39" t="s">
        <v>189</v>
      </c>
      <c r="AW37" s="44" t="s">
        <v>205</v>
      </c>
      <c r="AX37" s="5"/>
      <c r="AY37" s="5"/>
      <c r="AZ37" s="5"/>
      <c r="BA37" s="5"/>
      <c r="BB37" s="5"/>
      <c r="BC37" s="5"/>
      <c r="BD37" s="5"/>
      <c r="BE37" s="5"/>
      <c r="BF37" s="5"/>
      <c r="BG37" s="5"/>
      <c r="BH37" s="5"/>
      <c r="BI37" s="5"/>
      <c r="BJ37" s="5"/>
      <c r="BK37" s="5"/>
      <c r="BL37" s="5"/>
      <c r="BM37" s="5"/>
      <c r="BN37" s="5"/>
      <c r="BO37" s="5"/>
      <c r="BP37" s="5"/>
      <c r="BQ37" s="5"/>
      <c r="BR37" s="5"/>
      <c r="BS37" s="5"/>
      <c r="BT37" s="32"/>
    </row>
    <row r="38" spans="1:74" hidden="1" x14ac:dyDescent="0.3">
      <c r="A38" s="35"/>
      <c r="B38" s="36"/>
      <c r="C38" s="37"/>
      <c r="D38" s="3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row>
    <row r="39" spans="1:74" s="47" customFormat="1" hidden="1" x14ac:dyDescent="0.3">
      <c r="A39" s="46" t="s">
        <v>206</v>
      </c>
      <c r="C39" s="48"/>
      <c r="D39" s="48"/>
      <c r="E39" s="48"/>
      <c r="F39" s="48"/>
      <c r="BT39" s="5"/>
      <c r="BU39" s="5"/>
      <c r="BV39" s="5"/>
    </row>
    <row r="40" spans="1:74" s="47" customFormat="1" hidden="1" x14ac:dyDescent="0.3">
      <c r="D40" s="49" t="s">
        <v>207</v>
      </c>
      <c r="E40" s="50"/>
      <c r="F40" s="48"/>
      <c r="BT40" s="5"/>
      <c r="BU40" s="5"/>
      <c r="BV40" s="5"/>
    </row>
    <row r="41" spans="1:74" s="47" customFormat="1" hidden="1" x14ac:dyDescent="0.3">
      <c r="D41" s="51" t="s">
        <v>208</v>
      </c>
      <c r="E41" s="47" t="str">
        <f t="shared" ref="E41:E51" si="1">IF(E19="Covered",(CONCATENATE($B19,"-")),"")</f>
        <v/>
      </c>
      <c r="F41" s="47" t="str">
        <f t="shared" ref="F41:AJ41" si="2">IF(F19="Yes",(CONCATENATE($B19,"-")),"")</f>
        <v>Adult primary care-</v>
      </c>
      <c r="G41" s="47" t="str">
        <f t="shared" si="2"/>
        <v>Adult primary care-</v>
      </c>
      <c r="H41" s="47" t="str">
        <f t="shared" si="2"/>
        <v>Adult primary care-</v>
      </c>
      <c r="I41" s="47" t="str">
        <f t="shared" si="2"/>
        <v>Adult primary care-</v>
      </c>
      <c r="J41" s="47" t="str">
        <f t="shared" si="2"/>
        <v>Adult primary care-</v>
      </c>
      <c r="K41" s="47" t="str">
        <f t="shared" si="2"/>
        <v>Adult primary care-</v>
      </c>
      <c r="L41" s="47" t="str">
        <f t="shared" si="2"/>
        <v>Adult primary care-</v>
      </c>
      <c r="M41" s="47" t="str">
        <f t="shared" si="2"/>
        <v>Adult primary care-</v>
      </c>
      <c r="N41" s="47" t="str">
        <f t="shared" si="2"/>
        <v>Adult primary care-</v>
      </c>
      <c r="O41" s="47" t="str">
        <f t="shared" si="2"/>
        <v>Adult primary care-</v>
      </c>
      <c r="P41" s="47" t="str">
        <f t="shared" si="2"/>
        <v>Adult primary care-</v>
      </c>
      <c r="Q41" s="47" t="str">
        <f t="shared" si="2"/>
        <v>Adult primary care-</v>
      </c>
      <c r="R41" s="47" t="str">
        <f t="shared" si="2"/>
        <v>Adult primary care-</v>
      </c>
      <c r="S41" s="47" t="str">
        <f t="shared" si="2"/>
        <v>Adult primary care-</v>
      </c>
      <c r="T41" s="47" t="str">
        <f t="shared" si="2"/>
        <v>Adult primary care-</v>
      </c>
      <c r="U41" s="47" t="str">
        <f t="shared" si="2"/>
        <v>Adult primary care-</v>
      </c>
      <c r="V41" s="47" t="str">
        <f t="shared" si="2"/>
        <v>Adult primary care-</v>
      </c>
      <c r="W41" s="47" t="str">
        <f t="shared" si="2"/>
        <v>Adult primary care-</v>
      </c>
      <c r="X41" s="47" t="str">
        <f t="shared" si="2"/>
        <v>Adult primary care-</v>
      </c>
      <c r="Y41" s="47" t="str">
        <f t="shared" si="2"/>
        <v>Adult primary care-</v>
      </c>
      <c r="Z41" s="47" t="str">
        <f t="shared" si="2"/>
        <v>Adult primary care-</v>
      </c>
      <c r="AA41" s="47" t="str">
        <f t="shared" si="2"/>
        <v>Adult primary care-</v>
      </c>
      <c r="AB41" s="47" t="str">
        <f t="shared" si="2"/>
        <v>Adult primary care-</v>
      </c>
      <c r="AC41" s="47" t="str">
        <f t="shared" si="2"/>
        <v>Adult primary care-</v>
      </c>
      <c r="AD41" s="47" t="str">
        <f t="shared" si="2"/>
        <v>Adult primary care-</v>
      </c>
      <c r="AE41" s="47" t="str">
        <f t="shared" si="2"/>
        <v>Adult primary care-</v>
      </c>
      <c r="AF41" s="47" t="str">
        <f t="shared" si="2"/>
        <v>Adult primary care-</v>
      </c>
      <c r="AG41" s="47" t="str">
        <f t="shared" si="2"/>
        <v>Adult primary care-</v>
      </c>
      <c r="AH41" s="47" t="str">
        <f t="shared" si="2"/>
        <v>Adult primary care-</v>
      </c>
      <c r="AI41" s="47" t="str">
        <f t="shared" si="2"/>
        <v>Adult primary care-</v>
      </c>
      <c r="AJ41" s="47" t="str">
        <f t="shared" si="2"/>
        <v>Adult primary care-</v>
      </c>
      <c r="AV41" s="47" t="str">
        <f t="shared" ref="AV41:BS41" si="3">IF(AV19="Yes",(CONCATENATE($B19,"-")),"")</f>
        <v>Adult primary care-</v>
      </c>
      <c r="AW41" s="47" t="str">
        <f t="shared" si="3"/>
        <v>Adult primary care-</v>
      </c>
      <c r="AX41" s="47" t="str">
        <f t="shared" si="3"/>
        <v/>
      </c>
      <c r="AY41" s="47" t="str">
        <f t="shared" si="3"/>
        <v/>
      </c>
      <c r="AZ41" s="47" t="str">
        <f t="shared" si="3"/>
        <v/>
      </c>
      <c r="BA41" s="47" t="str">
        <f t="shared" si="3"/>
        <v/>
      </c>
      <c r="BB41" s="47" t="str">
        <f t="shared" si="3"/>
        <v/>
      </c>
      <c r="BC41" s="47" t="str">
        <f t="shared" si="3"/>
        <v/>
      </c>
      <c r="BD41" s="47" t="str">
        <f t="shared" si="3"/>
        <v/>
      </c>
      <c r="BE41" s="47" t="str">
        <f t="shared" si="3"/>
        <v/>
      </c>
      <c r="BF41" s="47" t="str">
        <f t="shared" si="3"/>
        <v/>
      </c>
      <c r="BG41" s="47" t="str">
        <f t="shared" si="3"/>
        <v/>
      </c>
      <c r="BH41" s="47" t="str">
        <f t="shared" si="3"/>
        <v/>
      </c>
      <c r="BI41" s="47" t="str">
        <f t="shared" si="3"/>
        <v/>
      </c>
      <c r="BJ41" s="47" t="str">
        <f t="shared" si="3"/>
        <v/>
      </c>
      <c r="BK41" s="47" t="str">
        <f t="shared" si="3"/>
        <v/>
      </c>
      <c r="BL41" s="47" t="str">
        <f t="shared" si="3"/>
        <v/>
      </c>
      <c r="BM41" s="47" t="str">
        <f t="shared" si="3"/>
        <v/>
      </c>
      <c r="BN41" s="47" t="str">
        <f t="shared" si="3"/>
        <v/>
      </c>
      <c r="BO41" s="47" t="str">
        <f t="shared" si="3"/>
        <v/>
      </c>
      <c r="BP41" s="47" t="str">
        <f t="shared" si="3"/>
        <v/>
      </c>
      <c r="BQ41" s="47" t="str">
        <f t="shared" si="3"/>
        <v/>
      </c>
      <c r="BR41" s="47" t="str">
        <f t="shared" si="3"/>
        <v/>
      </c>
      <c r="BS41" s="47" t="str">
        <f t="shared" si="3"/>
        <v/>
      </c>
      <c r="BT41" s="5"/>
      <c r="BU41" s="5"/>
      <c r="BV41" s="5"/>
    </row>
    <row r="42" spans="1:74" s="47" customFormat="1" hidden="1" x14ac:dyDescent="0.3">
      <c r="D42" s="51" t="s">
        <v>209</v>
      </c>
      <c r="E42" s="47" t="str">
        <f t="shared" si="1"/>
        <v/>
      </c>
      <c r="F42" s="47" t="str">
        <f t="shared" ref="F42:AJ42" si="4">IF(F20="Yes",(CONCATENATE($B20,"-")),"")</f>
        <v>Pediatric primary care-</v>
      </c>
      <c r="G42" s="47" t="str">
        <f t="shared" si="4"/>
        <v>Pediatric primary care-</v>
      </c>
      <c r="H42" s="47" t="str">
        <f t="shared" si="4"/>
        <v>Pediatric primary care-</v>
      </c>
      <c r="I42" s="47" t="str">
        <f t="shared" si="4"/>
        <v>Pediatric primary care-</v>
      </c>
      <c r="J42" s="47" t="str">
        <f t="shared" si="4"/>
        <v>Pediatric primary care-</v>
      </c>
      <c r="K42" s="47" t="str">
        <f t="shared" si="4"/>
        <v>Pediatric primary care-</v>
      </c>
      <c r="L42" s="47" t="str">
        <f t="shared" si="4"/>
        <v>Pediatric primary care-</v>
      </c>
      <c r="M42" s="47" t="str">
        <f t="shared" si="4"/>
        <v>Pediatric primary care-</v>
      </c>
      <c r="N42" s="47" t="str">
        <f t="shared" si="4"/>
        <v>Pediatric primary care-</v>
      </c>
      <c r="O42" s="47" t="str">
        <f t="shared" si="4"/>
        <v>Pediatric primary care-</v>
      </c>
      <c r="P42" s="47" t="str">
        <f t="shared" si="4"/>
        <v>Pediatric primary care-</v>
      </c>
      <c r="Q42" s="47" t="str">
        <f t="shared" si="4"/>
        <v>Pediatric primary care-</v>
      </c>
      <c r="R42" s="47" t="str">
        <f t="shared" si="4"/>
        <v>Pediatric primary care-</v>
      </c>
      <c r="S42" s="47" t="str">
        <f t="shared" si="4"/>
        <v>Pediatric primary care-</v>
      </c>
      <c r="T42" s="47" t="str">
        <f t="shared" si="4"/>
        <v>Pediatric primary care-</v>
      </c>
      <c r="U42" s="47" t="str">
        <f t="shared" si="4"/>
        <v>Pediatric primary care-</v>
      </c>
      <c r="V42" s="47" t="str">
        <f t="shared" si="4"/>
        <v>Pediatric primary care-</v>
      </c>
      <c r="W42" s="47" t="str">
        <f t="shared" si="4"/>
        <v>Pediatric primary care-</v>
      </c>
      <c r="X42" s="47" t="str">
        <f t="shared" si="4"/>
        <v>Pediatric primary care-</v>
      </c>
      <c r="Y42" s="47" t="str">
        <f t="shared" si="4"/>
        <v>Pediatric primary care-</v>
      </c>
      <c r="Z42" s="47" t="str">
        <f t="shared" si="4"/>
        <v>Pediatric primary care-</v>
      </c>
      <c r="AA42" s="47" t="str">
        <f t="shared" si="4"/>
        <v>Pediatric primary care-</v>
      </c>
      <c r="AB42" s="47" t="str">
        <f t="shared" si="4"/>
        <v>Pediatric primary care-</v>
      </c>
      <c r="AC42" s="47" t="str">
        <f t="shared" si="4"/>
        <v>Pediatric primary care-</v>
      </c>
      <c r="AD42" s="47" t="str">
        <f t="shared" si="4"/>
        <v>Pediatric primary care-</v>
      </c>
      <c r="AE42" s="47" t="str">
        <f t="shared" si="4"/>
        <v>Pediatric primary care-</v>
      </c>
      <c r="AF42" s="47" t="str">
        <f t="shared" si="4"/>
        <v>Pediatric primary care-</v>
      </c>
      <c r="AG42" s="47" t="str">
        <f t="shared" si="4"/>
        <v>Pediatric primary care-</v>
      </c>
      <c r="AH42" s="47" t="str">
        <f t="shared" si="4"/>
        <v>Pediatric primary care-</v>
      </c>
      <c r="AI42" s="47" t="str">
        <f t="shared" si="4"/>
        <v>Pediatric primary care-</v>
      </c>
      <c r="AJ42" s="47" t="str">
        <f t="shared" si="4"/>
        <v>Pediatric primary care-</v>
      </c>
      <c r="AV42" s="47" t="str">
        <f t="shared" ref="AV42:BS42" si="5">IF(AV20="Yes",(CONCATENATE($B20,"-")),"")</f>
        <v>Pediatric primary care-</v>
      </c>
      <c r="AW42" s="47" t="str">
        <f t="shared" si="5"/>
        <v>Pediatric primary care-</v>
      </c>
      <c r="AX42" s="47" t="str">
        <f t="shared" si="5"/>
        <v/>
      </c>
      <c r="AY42" s="47" t="str">
        <f t="shared" si="5"/>
        <v/>
      </c>
      <c r="AZ42" s="47" t="str">
        <f t="shared" si="5"/>
        <v/>
      </c>
      <c r="BA42" s="47" t="str">
        <f t="shared" si="5"/>
        <v/>
      </c>
      <c r="BB42" s="47" t="str">
        <f t="shared" si="5"/>
        <v/>
      </c>
      <c r="BC42" s="47" t="str">
        <f t="shared" si="5"/>
        <v/>
      </c>
      <c r="BD42" s="47" t="str">
        <f t="shared" si="5"/>
        <v/>
      </c>
      <c r="BE42" s="47" t="str">
        <f t="shared" si="5"/>
        <v/>
      </c>
      <c r="BF42" s="47" t="str">
        <f t="shared" si="5"/>
        <v/>
      </c>
      <c r="BG42" s="47" t="str">
        <f t="shared" si="5"/>
        <v/>
      </c>
      <c r="BH42" s="47" t="str">
        <f t="shared" si="5"/>
        <v/>
      </c>
      <c r="BI42" s="47" t="str">
        <f t="shared" si="5"/>
        <v/>
      </c>
      <c r="BJ42" s="47" t="str">
        <f t="shared" si="5"/>
        <v/>
      </c>
      <c r="BK42" s="47" t="str">
        <f t="shared" si="5"/>
        <v/>
      </c>
      <c r="BL42" s="47" t="str">
        <f t="shared" si="5"/>
        <v/>
      </c>
      <c r="BM42" s="47" t="str">
        <f t="shared" si="5"/>
        <v/>
      </c>
      <c r="BN42" s="47" t="str">
        <f t="shared" si="5"/>
        <v/>
      </c>
      <c r="BO42" s="47" t="str">
        <f t="shared" si="5"/>
        <v/>
      </c>
      <c r="BP42" s="47" t="str">
        <f t="shared" si="5"/>
        <v/>
      </c>
      <c r="BQ42" s="47" t="str">
        <f t="shared" si="5"/>
        <v/>
      </c>
      <c r="BR42" s="47" t="str">
        <f t="shared" si="5"/>
        <v/>
      </c>
      <c r="BS42" s="47" t="str">
        <f t="shared" si="5"/>
        <v/>
      </c>
      <c r="BT42" s="5"/>
      <c r="BU42" s="5"/>
      <c r="BV42" s="5"/>
    </row>
    <row r="43" spans="1:74" s="47" customFormat="1" hidden="1" x14ac:dyDescent="0.3">
      <c r="D43" s="51" t="s">
        <v>210</v>
      </c>
      <c r="E43" s="47" t="str">
        <f t="shared" si="1"/>
        <v/>
      </c>
      <c r="F43" s="47" t="str">
        <f t="shared" ref="F43:AJ43" si="6">IF(F21="Yes",(CONCATENATE($B21,"-")),"")</f>
        <v>OB/GYN-</v>
      </c>
      <c r="G43" s="47" t="str">
        <f t="shared" si="6"/>
        <v>OB/GYN-</v>
      </c>
      <c r="H43" s="47" t="str">
        <f t="shared" si="6"/>
        <v>OB/GYN-</v>
      </c>
      <c r="I43" s="47" t="str">
        <f t="shared" si="6"/>
        <v>OB/GYN-</v>
      </c>
      <c r="J43" s="47" t="str">
        <f t="shared" si="6"/>
        <v>OB/GYN-</v>
      </c>
      <c r="K43" s="47" t="str">
        <f t="shared" si="6"/>
        <v>OB/GYN-</v>
      </c>
      <c r="L43" s="47" t="str">
        <f t="shared" si="6"/>
        <v>OB/GYN-</v>
      </c>
      <c r="M43" s="47" t="str">
        <f t="shared" si="6"/>
        <v>OB/GYN-</v>
      </c>
      <c r="N43" s="47" t="str">
        <f t="shared" si="6"/>
        <v>OB/GYN-</v>
      </c>
      <c r="O43" s="47" t="str">
        <f t="shared" si="6"/>
        <v>OB/GYN-</v>
      </c>
      <c r="P43" s="47" t="str">
        <f t="shared" si="6"/>
        <v>OB/GYN-</v>
      </c>
      <c r="Q43" s="47" t="str">
        <f t="shared" si="6"/>
        <v>OB/GYN-</v>
      </c>
      <c r="R43" s="47" t="str">
        <f t="shared" si="6"/>
        <v>OB/GYN-</v>
      </c>
      <c r="S43" s="47" t="str">
        <f t="shared" si="6"/>
        <v>OB/GYN-</v>
      </c>
      <c r="T43" s="47" t="str">
        <f t="shared" si="6"/>
        <v>OB/GYN-</v>
      </c>
      <c r="U43" s="47" t="str">
        <f t="shared" si="6"/>
        <v>OB/GYN-</v>
      </c>
      <c r="V43" s="47" t="str">
        <f t="shared" si="6"/>
        <v>OB/GYN-</v>
      </c>
      <c r="W43" s="47" t="str">
        <f t="shared" si="6"/>
        <v>OB/GYN-</v>
      </c>
      <c r="X43" s="47" t="str">
        <f t="shared" si="6"/>
        <v>OB/GYN-</v>
      </c>
      <c r="Y43" s="47" t="str">
        <f t="shared" si="6"/>
        <v>OB/GYN-</v>
      </c>
      <c r="Z43" s="47" t="str">
        <f t="shared" si="6"/>
        <v>OB/GYN-</v>
      </c>
      <c r="AA43" s="47" t="str">
        <f t="shared" si="6"/>
        <v>OB/GYN-</v>
      </c>
      <c r="AB43" s="47" t="str">
        <f t="shared" si="6"/>
        <v>OB/GYN-</v>
      </c>
      <c r="AC43" s="47" t="str">
        <f t="shared" si="6"/>
        <v>OB/GYN-</v>
      </c>
      <c r="AD43" s="47" t="str">
        <f t="shared" si="6"/>
        <v>OB/GYN-</v>
      </c>
      <c r="AE43" s="47" t="str">
        <f t="shared" si="6"/>
        <v>OB/GYN-</v>
      </c>
      <c r="AF43" s="47" t="str">
        <f t="shared" si="6"/>
        <v>OB/GYN-</v>
      </c>
      <c r="AG43" s="47" t="str">
        <f t="shared" si="6"/>
        <v>OB/GYN-</v>
      </c>
      <c r="AH43" s="47" t="str">
        <f t="shared" si="6"/>
        <v>OB/GYN-</v>
      </c>
      <c r="AI43" s="47" t="str">
        <f t="shared" si="6"/>
        <v>OB/GYN-</v>
      </c>
      <c r="AJ43" s="47" t="str">
        <f t="shared" si="6"/>
        <v>OB/GYN-</v>
      </c>
      <c r="AV43" s="47" t="str">
        <f t="shared" ref="AV43:BS43" si="7">IF(AV21="Yes",(CONCATENATE($B21,"-")),"")</f>
        <v>OB/GYN-</v>
      </c>
      <c r="AW43" s="47" t="str">
        <f t="shared" si="7"/>
        <v>OB/GYN-</v>
      </c>
      <c r="AX43" s="47" t="str">
        <f t="shared" si="7"/>
        <v/>
      </c>
      <c r="AY43" s="47" t="str">
        <f t="shared" si="7"/>
        <v/>
      </c>
      <c r="AZ43" s="47" t="str">
        <f t="shared" si="7"/>
        <v/>
      </c>
      <c r="BA43" s="47" t="str">
        <f t="shared" si="7"/>
        <v/>
      </c>
      <c r="BB43" s="47" t="str">
        <f t="shared" si="7"/>
        <v/>
      </c>
      <c r="BC43" s="47" t="str">
        <f t="shared" si="7"/>
        <v/>
      </c>
      <c r="BD43" s="47" t="str">
        <f t="shared" si="7"/>
        <v/>
      </c>
      <c r="BE43" s="47" t="str">
        <f t="shared" si="7"/>
        <v/>
      </c>
      <c r="BF43" s="47" t="str">
        <f t="shared" si="7"/>
        <v/>
      </c>
      <c r="BG43" s="47" t="str">
        <f t="shared" si="7"/>
        <v/>
      </c>
      <c r="BH43" s="47" t="str">
        <f t="shared" si="7"/>
        <v/>
      </c>
      <c r="BI43" s="47" t="str">
        <f t="shared" si="7"/>
        <v/>
      </c>
      <c r="BJ43" s="47" t="str">
        <f t="shared" si="7"/>
        <v/>
      </c>
      <c r="BK43" s="47" t="str">
        <f t="shared" si="7"/>
        <v/>
      </c>
      <c r="BL43" s="47" t="str">
        <f t="shared" si="7"/>
        <v/>
      </c>
      <c r="BM43" s="47" t="str">
        <f t="shared" si="7"/>
        <v/>
      </c>
      <c r="BN43" s="47" t="str">
        <f t="shared" si="7"/>
        <v/>
      </c>
      <c r="BO43" s="47" t="str">
        <f t="shared" si="7"/>
        <v/>
      </c>
      <c r="BP43" s="47" t="str">
        <f t="shared" si="7"/>
        <v/>
      </c>
      <c r="BQ43" s="47" t="str">
        <f t="shared" si="7"/>
        <v/>
      </c>
      <c r="BR43" s="47" t="str">
        <f t="shared" si="7"/>
        <v/>
      </c>
      <c r="BS43" s="47" t="str">
        <f t="shared" si="7"/>
        <v/>
      </c>
      <c r="BT43" s="5"/>
      <c r="BU43" s="5"/>
      <c r="BV43" s="5"/>
    </row>
    <row r="44" spans="1:74" s="47" customFormat="1" hidden="1" x14ac:dyDescent="0.3">
      <c r="D44" s="51" t="s">
        <v>211</v>
      </c>
      <c r="E44" s="47" t="str">
        <f t="shared" si="1"/>
        <v/>
      </c>
      <c r="F44" s="47" t="str">
        <f t="shared" ref="F44:AJ44" si="8">IF(F22="Yes",(CONCATENATE($B22,"-")),"")</f>
        <v>Adult behavioral health-</v>
      </c>
      <c r="G44" s="47" t="str">
        <f t="shared" si="8"/>
        <v>Adult behavioral health-</v>
      </c>
      <c r="H44" s="47" t="str">
        <f t="shared" si="8"/>
        <v>Adult behavioral health-</v>
      </c>
      <c r="I44" s="47" t="str">
        <f t="shared" si="8"/>
        <v>Adult behavioral health-</v>
      </c>
      <c r="J44" s="47" t="str">
        <f t="shared" si="8"/>
        <v>Adult behavioral health-</v>
      </c>
      <c r="K44" s="47" t="str">
        <f t="shared" si="8"/>
        <v>Adult behavioral health-</v>
      </c>
      <c r="L44" s="47" t="str">
        <f t="shared" si="8"/>
        <v>Adult behavioral health-</v>
      </c>
      <c r="M44" s="47" t="str">
        <f t="shared" si="8"/>
        <v>Adult behavioral health-</v>
      </c>
      <c r="N44" s="47" t="str">
        <f t="shared" si="8"/>
        <v>Adult behavioral health-</v>
      </c>
      <c r="O44" s="47" t="str">
        <f t="shared" si="8"/>
        <v>Adult behavioral health-</v>
      </c>
      <c r="P44" s="47" t="str">
        <f t="shared" si="8"/>
        <v>Adult behavioral health-</v>
      </c>
      <c r="Q44" s="47" t="str">
        <f t="shared" si="8"/>
        <v>Adult behavioral health-</v>
      </c>
      <c r="R44" s="47" t="str">
        <f t="shared" si="8"/>
        <v>Adult behavioral health-</v>
      </c>
      <c r="S44" s="47" t="str">
        <f t="shared" si="8"/>
        <v>Adult behavioral health-</v>
      </c>
      <c r="T44" s="47" t="str">
        <f t="shared" si="8"/>
        <v>Adult behavioral health-</v>
      </c>
      <c r="U44" s="47" t="str">
        <f t="shared" si="8"/>
        <v>Adult behavioral health-</v>
      </c>
      <c r="V44" s="47" t="str">
        <f t="shared" si="8"/>
        <v>Adult behavioral health-</v>
      </c>
      <c r="W44" s="47" t="str">
        <f t="shared" si="8"/>
        <v>Adult behavioral health-</v>
      </c>
      <c r="X44" s="47" t="str">
        <f t="shared" si="8"/>
        <v>Adult behavioral health-</v>
      </c>
      <c r="Y44" s="47" t="str">
        <f t="shared" si="8"/>
        <v>Adult behavioral health-</v>
      </c>
      <c r="Z44" s="47" t="str">
        <f t="shared" si="8"/>
        <v>Adult behavioral health-</v>
      </c>
      <c r="AA44" s="47" t="str">
        <f t="shared" si="8"/>
        <v>Adult behavioral health-</v>
      </c>
      <c r="AB44" s="47" t="str">
        <f t="shared" si="8"/>
        <v>Adult behavioral health-</v>
      </c>
      <c r="AC44" s="47" t="str">
        <f t="shared" si="8"/>
        <v>Adult behavioral health-</v>
      </c>
      <c r="AD44" s="47" t="str">
        <f t="shared" si="8"/>
        <v>Adult behavioral health-</v>
      </c>
      <c r="AE44" s="47" t="str">
        <f t="shared" si="8"/>
        <v>Adult behavioral health-</v>
      </c>
      <c r="AF44" s="47" t="str">
        <f t="shared" si="8"/>
        <v>Adult behavioral health-</v>
      </c>
      <c r="AG44" s="47" t="str">
        <f t="shared" si="8"/>
        <v>Adult behavioral health-</v>
      </c>
      <c r="AH44" s="47" t="str">
        <f t="shared" si="8"/>
        <v>Adult behavioral health-</v>
      </c>
      <c r="AI44" s="47" t="str">
        <f t="shared" si="8"/>
        <v>Adult behavioral health-</v>
      </c>
      <c r="AJ44" s="47" t="str">
        <f t="shared" si="8"/>
        <v>Adult behavioral health-</v>
      </c>
      <c r="AV44" s="47" t="str">
        <f t="shared" ref="AV44:BS44" si="9">IF(AV22="Yes",(CONCATENATE($B22,"-")),"")</f>
        <v>Adult behavioral health-</v>
      </c>
      <c r="AW44" s="47" t="str">
        <f t="shared" si="9"/>
        <v>Adult behavioral health-</v>
      </c>
      <c r="AX44" s="47" t="str">
        <f t="shared" si="9"/>
        <v/>
      </c>
      <c r="AY44" s="47" t="str">
        <f t="shared" si="9"/>
        <v/>
      </c>
      <c r="AZ44" s="47" t="str">
        <f t="shared" si="9"/>
        <v/>
      </c>
      <c r="BA44" s="47" t="str">
        <f t="shared" si="9"/>
        <v/>
      </c>
      <c r="BB44" s="47" t="str">
        <f t="shared" si="9"/>
        <v/>
      </c>
      <c r="BC44" s="47" t="str">
        <f t="shared" si="9"/>
        <v/>
      </c>
      <c r="BD44" s="47" t="str">
        <f t="shared" si="9"/>
        <v/>
      </c>
      <c r="BE44" s="47" t="str">
        <f t="shared" si="9"/>
        <v/>
      </c>
      <c r="BF44" s="47" t="str">
        <f t="shared" si="9"/>
        <v/>
      </c>
      <c r="BG44" s="47" t="str">
        <f t="shared" si="9"/>
        <v/>
      </c>
      <c r="BH44" s="47" t="str">
        <f t="shared" si="9"/>
        <v/>
      </c>
      <c r="BI44" s="47" t="str">
        <f t="shared" si="9"/>
        <v/>
      </c>
      <c r="BJ44" s="47" t="str">
        <f t="shared" si="9"/>
        <v/>
      </c>
      <c r="BK44" s="47" t="str">
        <f t="shared" si="9"/>
        <v/>
      </c>
      <c r="BL44" s="47" t="str">
        <f t="shared" si="9"/>
        <v/>
      </c>
      <c r="BM44" s="47" t="str">
        <f t="shared" si="9"/>
        <v/>
      </c>
      <c r="BN44" s="47" t="str">
        <f t="shared" si="9"/>
        <v/>
      </c>
      <c r="BO44" s="47" t="str">
        <f t="shared" si="9"/>
        <v/>
      </c>
      <c r="BP44" s="47" t="str">
        <f t="shared" si="9"/>
        <v/>
      </c>
      <c r="BQ44" s="47" t="str">
        <f t="shared" si="9"/>
        <v/>
      </c>
      <c r="BR44" s="47" t="str">
        <f t="shared" si="9"/>
        <v/>
      </c>
      <c r="BS44" s="47" t="str">
        <f t="shared" si="9"/>
        <v/>
      </c>
      <c r="BT44" s="5"/>
      <c r="BU44" s="5"/>
      <c r="BV44" s="5"/>
    </row>
    <row r="45" spans="1:74" s="47" customFormat="1" hidden="1" x14ac:dyDescent="0.3">
      <c r="D45" s="51" t="s">
        <v>212</v>
      </c>
      <c r="E45" s="47" t="str">
        <f t="shared" si="1"/>
        <v/>
      </c>
      <c r="F45" s="47" t="str">
        <f t="shared" ref="F45:AJ45" si="10">IF(F23="Yes",(CONCATENATE($B23,"-")),"")</f>
        <v>Pediatric behavioral health-</v>
      </c>
      <c r="G45" s="47" t="str">
        <f t="shared" si="10"/>
        <v>Pediatric behavioral health-</v>
      </c>
      <c r="H45" s="47" t="str">
        <f t="shared" si="10"/>
        <v>Pediatric behavioral health-</v>
      </c>
      <c r="I45" s="47" t="str">
        <f t="shared" si="10"/>
        <v>Pediatric behavioral health-</v>
      </c>
      <c r="J45" s="47" t="str">
        <f t="shared" si="10"/>
        <v>Pediatric behavioral health-</v>
      </c>
      <c r="K45" s="47" t="str">
        <f t="shared" si="10"/>
        <v>Pediatric behavioral health-</v>
      </c>
      <c r="L45" s="47" t="str">
        <f t="shared" si="10"/>
        <v>Pediatric behavioral health-</v>
      </c>
      <c r="M45" s="47" t="str">
        <f t="shared" si="10"/>
        <v>Pediatric behavioral health-</v>
      </c>
      <c r="N45" s="47" t="str">
        <f t="shared" si="10"/>
        <v>Pediatric behavioral health-</v>
      </c>
      <c r="O45" s="47" t="str">
        <f t="shared" si="10"/>
        <v>Pediatric behavioral health-</v>
      </c>
      <c r="P45" s="47" t="str">
        <f t="shared" si="10"/>
        <v>Pediatric behavioral health-</v>
      </c>
      <c r="Q45" s="47" t="str">
        <f t="shared" si="10"/>
        <v>Pediatric behavioral health-</v>
      </c>
      <c r="R45" s="47" t="str">
        <f t="shared" si="10"/>
        <v>Pediatric behavioral health-</v>
      </c>
      <c r="S45" s="47" t="str">
        <f t="shared" si="10"/>
        <v>Pediatric behavioral health-</v>
      </c>
      <c r="T45" s="47" t="str">
        <f t="shared" si="10"/>
        <v>Pediatric behavioral health-</v>
      </c>
      <c r="U45" s="47" t="str">
        <f t="shared" si="10"/>
        <v>Pediatric behavioral health-</v>
      </c>
      <c r="V45" s="47" t="str">
        <f t="shared" si="10"/>
        <v>Pediatric behavioral health-</v>
      </c>
      <c r="W45" s="47" t="str">
        <f t="shared" si="10"/>
        <v>Pediatric behavioral health-</v>
      </c>
      <c r="X45" s="47" t="str">
        <f t="shared" si="10"/>
        <v>Pediatric behavioral health-</v>
      </c>
      <c r="Y45" s="47" t="str">
        <f t="shared" si="10"/>
        <v>Pediatric behavioral health-</v>
      </c>
      <c r="Z45" s="47" t="str">
        <f t="shared" si="10"/>
        <v>Pediatric behavioral health-</v>
      </c>
      <c r="AA45" s="47" t="str">
        <f t="shared" si="10"/>
        <v>Pediatric behavioral health-</v>
      </c>
      <c r="AB45" s="47" t="str">
        <f t="shared" si="10"/>
        <v>Pediatric behavioral health-</v>
      </c>
      <c r="AC45" s="47" t="str">
        <f t="shared" si="10"/>
        <v>Pediatric behavioral health-</v>
      </c>
      <c r="AD45" s="47" t="str">
        <f t="shared" si="10"/>
        <v>Pediatric behavioral health-</v>
      </c>
      <c r="AE45" s="47" t="str">
        <f t="shared" si="10"/>
        <v>Pediatric behavioral health-</v>
      </c>
      <c r="AF45" s="47" t="str">
        <f t="shared" si="10"/>
        <v>Pediatric behavioral health-</v>
      </c>
      <c r="AG45" s="47" t="str">
        <f t="shared" si="10"/>
        <v>Pediatric behavioral health-</v>
      </c>
      <c r="AH45" s="47" t="str">
        <f t="shared" si="10"/>
        <v>Pediatric behavioral health-</v>
      </c>
      <c r="AI45" s="47" t="str">
        <f t="shared" si="10"/>
        <v>Pediatric behavioral health-</v>
      </c>
      <c r="AJ45" s="47" t="str">
        <f t="shared" si="10"/>
        <v>Pediatric behavioral health-</v>
      </c>
      <c r="AV45" s="47" t="str">
        <f t="shared" ref="AV45:BS45" si="11">IF(AV23="Yes",(CONCATENATE($B23,"-")),"")</f>
        <v>Pediatric behavioral health-</v>
      </c>
      <c r="AW45" s="47" t="str">
        <f t="shared" si="11"/>
        <v>Pediatric behavioral health-</v>
      </c>
      <c r="AX45" s="47" t="str">
        <f t="shared" si="11"/>
        <v/>
      </c>
      <c r="AY45" s="47" t="str">
        <f t="shared" si="11"/>
        <v/>
      </c>
      <c r="AZ45" s="47" t="str">
        <f t="shared" si="11"/>
        <v/>
      </c>
      <c r="BA45" s="47" t="str">
        <f t="shared" si="11"/>
        <v/>
      </c>
      <c r="BB45" s="47" t="str">
        <f t="shared" si="11"/>
        <v/>
      </c>
      <c r="BC45" s="47" t="str">
        <f t="shared" si="11"/>
        <v/>
      </c>
      <c r="BD45" s="47" t="str">
        <f t="shared" si="11"/>
        <v/>
      </c>
      <c r="BE45" s="47" t="str">
        <f t="shared" si="11"/>
        <v/>
      </c>
      <c r="BF45" s="47" t="str">
        <f t="shared" si="11"/>
        <v/>
      </c>
      <c r="BG45" s="47" t="str">
        <f t="shared" si="11"/>
        <v/>
      </c>
      <c r="BH45" s="47" t="str">
        <f t="shared" si="11"/>
        <v/>
      </c>
      <c r="BI45" s="47" t="str">
        <f t="shared" si="11"/>
        <v/>
      </c>
      <c r="BJ45" s="47" t="str">
        <f t="shared" si="11"/>
        <v/>
      </c>
      <c r="BK45" s="47" t="str">
        <f t="shared" si="11"/>
        <v/>
      </c>
      <c r="BL45" s="47" t="str">
        <f t="shared" si="11"/>
        <v/>
      </c>
      <c r="BM45" s="47" t="str">
        <f t="shared" si="11"/>
        <v/>
      </c>
      <c r="BN45" s="47" t="str">
        <f t="shared" si="11"/>
        <v/>
      </c>
      <c r="BO45" s="47" t="str">
        <f t="shared" si="11"/>
        <v/>
      </c>
      <c r="BP45" s="47" t="str">
        <f t="shared" si="11"/>
        <v/>
      </c>
      <c r="BQ45" s="47" t="str">
        <f t="shared" si="11"/>
        <v/>
      </c>
      <c r="BR45" s="47" t="str">
        <f t="shared" si="11"/>
        <v/>
      </c>
      <c r="BS45" s="47" t="str">
        <f t="shared" si="11"/>
        <v/>
      </c>
      <c r="BT45" s="5"/>
      <c r="BU45" s="5"/>
      <c r="BV45" s="5"/>
    </row>
    <row r="46" spans="1:74" s="47" customFormat="1" hidden="1" x14ac:dyDescent="0.3">
      <c r="D46" s="51" t="s">
        <v>213</v>
      </c>
      <c r="E46" s="47" t="str">
        <f t="shared" si="1"/>
        <v/>
      </c>
      <c r="F46" s="47" t="str">
        <f t="shared" ref="F46:AJ46" si="12">IF(F24="Yes",(CONCATENATE($B24,"-")),"")</f>
        <v>Adult specialist-</v>
      </c>
      <c r="G46" s="47" t="str">
        <f t="shared" si="12"/>
        <v>Adult specialist-</v>
      </c>
      <c r="H46" s="47" t="str">
        <f t="shared" si="12"/>
        <v>Adult specialist-</v>
      </c>
      <c r="I46" s="47" t="str">
        <f t="shared" si="12"/>
        <v>Adult specialist-</v>
      </c>
      <c r="J46" s="47" t="str">
        <f t="shared" si="12"/>
        <v>Adult specialist-</v>
      </c>
      <c r="K46" s="47" t="str">
        <f t="shared" si="12"/>
        <v>Adult specialist-</v>
      </c>
      <c r="L46" s="47" t="str">
        <f t="shared" si="12"/>
        <v>Adult specialist-</v>
      </c>
      <c r="M46" s="47" t="str">
        <f t="shared" si="12"/>
        <v>Adult specialist-</v>
      </c>
      <c r="N46" s="47" t="str">
        <f t="shared" si="12"/>
        <v>Adult specialist-</v>
      </c>
      <c r="O46" s="47" t="str">
        <f t="shared" si="12"/>
        <v>Adult specialist-</v>
      </c>
      <c r="P46" s="47" t="str">
        <f t="shared" si="12"/>
        <v>Adult specialist-</v>
      </c>
      <c r="Q46" s="47" t="str">
        <f t="shared" si="12"/>
        <v>Adult specialist-</v>
      </c>
      <c r="R46" s="47" t="str">
        <f t="shared" si="12"/>
        <v>Adult specialist-</v>
      </c>
      <c r="S46" s="47" t="str">
        <f t="shared" si="12"/>
        <v>Adult specialist-</v>
      </c>
      <c r="T46" s="47" t="str">
        <f t="shared" si="12"/>
        <v>Adult specialist-</v>
      </c>
      <c r="U46" s="47" t="str">
        <f t="shared" si="12"/>
        <v>Adult specialist-</v>
      </c>
      <c r="V46" s="47" t="str">
        <f t="shared" si="12"/>
        <v>Adult specialist-</v>
      </c>
      <c r="W46" s="47" t="str">
        <f t="shared" si="12"/>
        <v>Adult specialist-</v>
      </c>
      <c r="X46" s="47" t="str">
        <f t="shared" si="12"/>
        <v>Adult specialist-</v>
      </c>
      <c r="Y46" s="47" t="str">
        <f t="shared" si="12"/>
        <v>Adult specialist-</v>
      </c>
      <c r="Z46" s="47" t="str">
        <f t="shared" si="12"/>
        <v>Adult specialist-</v>
      </c>
      <c r="AA46" s="47" t="str">
        <f t="shared" si="12"/>
        <v>Adult specialist-</v>
      </c>
      <c r="AB46" s="47" t="str">
        <f t="shared" si="12"/>
        <v>Adult specialist-</v>
      </c>
      <c r="AC46" s="47" t="str">
        <f t="shared" si="12"/>
        <v>Adult specialist-</v>
      </c>
      <c r="AD46" s="47" t="str">
        <f t="shared" si="12"/>
        <v>Adult specialist-</v>
      </c>
      <c r="AE46" s="47" t="str">
        <f t="shared" si="12"/>
        <v>Adult specialist-</v>
      </c>
      <c r="AF46" s="47" t="str">
        <f t="shared" si="12"/>
        <v>Adult specialist-</v>
      </c>
      <c r="AG46" s="47" t="str">
        <f t="shared" si="12"/>
        <v>Adult specialist-</v>
      </c>
      <c r="AH46" s="47" t="str">
        <f t="shared" si="12"/>
        <v>Adult specialist-</v>
      </c>
      <c r="AI46" s="47" t="str">
        <f t="shared" si="12"/>
        <v>Adult specialist-</v>
      </c>
      <c r="AJ46" s="47" t="str">
        <f t="shared" si="12"/>
        <v>Adult specialist-</v>
      </c>
      <c r="AV46" s="47" t="str">
        <f t="shared" ref="AV46:BS46" si="13">IF(AV24="Yes",(CONCATENATE($B24,"-")),"")</f>
        <v>Adult specialist-</v>
      </c>
      <c r="AW46" s="47" t="str">
        <f t="shared" si="13"/>
        <v>Adult specialist-</v>
      </c>
      <c r="AX46" s="47" t="str">
        <f t="shared" si="13"/>
        <v/>
      </c>
      <c r="AY46" s="47" t="str">
        <f t="shared" si="13"/>
        <v/>
      </c>
      <c r="AZ46" s="47" t="str">
        <f t="shared" si="13"/>
        <v/>
      </c>
      <c r="BA46" s="47" t="str">
        <f t="shared" si="13"/>
        <v/>
      </c>
      <c r="BB46" s="47" t="str">
        <f t="shared" si="13"/>
        <v/>
      </c>
      <c r="BC46" s="47" t="str">
        <f t="shared" si="13"/>
        <v/>
      </c>
      <c r="BD46" s="47" t="str">
        <f t="shared" si="13"/>
        <v/>
      </c>
      <c r="BE46" s="47" t="str">
        <f t="shared" si="13"/>
        <v/>
      </c>
      <c r="BF46" s="47" t="str">
        <f t="shared" si="13"/>
        <v/>
      </c>
      <c r="BG46" s="47" t="str">
        <f t="shared" si="13"/>
        <v/>
      </c>
      <c r="BH46" s="47" t="str">
        <f t="shared" si="13"/>
        <v/>
      </c>
      <c r="BI46" s="47" t="str">
        <f t="shared" si="13"/>
        <v/>
      </c>
      <c r="BJ46" s="47" t="str">
        <f t="shared" si="13"/>
        <v/>
      </c>
      <c r="BK46" s="47" t="str">
        <f t="shared" si="13"/>
        <v/>
      </c>
      <c r="BL46" s="47" t="str">
        <f t="shared" si="13"/>
        <v/>
      </c>
      <c r="BM46" s="47" t="str">
        <f t="shared" si="13"/>
        <v/>
      </c>
      <c r="BN46" s="47" t="str">
        <f t="shared" si="13"/>
        <v/>
      </c>
      <c r="BO46" s="47" t="str">
        <f t="shared" si="13"/>
        <v/>
      </c>
      <c r="BP46" s="47" t="str">
        <f t="shared" si="13"/>
        <v/>
      </c>
      <c r="BQ46" s="47" t="str">
        <f t="shared" si="13"/>
        <v/>
      </c>
      <c r="BR46" s="47" t="str">
        <f t="shared" si="13"/>
        <v/>
      </c>
      <c r="BS46" s="47" t="str">
        <f t="shared" si="13"/>
        <v/>
      </c>
      <c r="BT46" s="5"/>
      <c r="BU46" s="5"/>
      <c r="BV46" s="5"/>
    </row>
    <row r="47" spans="1:74" s="47" customFormat="1" hidden="1" x14ac:dyDescent="0.3">
      <c r="D47" s="51" t="s">
        <v>214</v>
      </c>
      <c r="E47" s="47" t="str">
        <f t="shared" si="1"/>
        <v/>
      </c>
      <c r="F47" s="47" t="str">
        <f t="shared" ref="F47:AJ47" si="14">IF(F25="Yes",(CONCATENATE($B25,"-")),"")</f>
        <v>Pediatric specialist-</v>
      </c>
      <c r="G47" s="47" t="str">
        <f t="shared" si="14"/>
        <v>Pediatric specialist-</v>
      </c>
      <c r="H47" s="47" t="str">
        <f t="shared" si="14"/>
        <v>Pediatric specialist-</v>
      </c>
      <c r="I47" s="47" t="str">
        <f t="shared" si="14"/>
        <v>Pediatric specialist-</v>
      </c>
      <c r="J47" s="47" t="str">
        <f t="shared" si="14"/>
        <v>Pediatric specialist-</v>
      </c>
      <c r="K47" s="47" t="str">
        <f t="shared" si="14"/>
        <v>Pediatric specialist-</v>
      </c>
      <c r="L47" s="47" t="str">
        <f t="shared" si="14"/>
        <v>Pediatric specialist-</v>
      </c>
      <c r="M47" s="47" t="str">
        <f t="shared" si="14"/>
        <v>Pediatric specialist-</v>
      </c>
      <c r="N47" s="47" t="str">
        <f t="shared" si="14"/>
        <v>Pediatric specialist-</v>
      </c>
      <c r="O47" s="47" t="str">
        <f t="shared" si="14"/>
        <v>Pediatric specialist-</v>
      </c>
      <c r="P47" s="47" t="str">
        <f t="shared" si="14"/>
        <v>Pediatric specialist-</v>
      </c>
      <c r="Q47" s="47" t="str">
        <f t="shared" si="14"/>
        <v>Pediatric specialist-</v>
      </c>
      <c r="R47" s="47" t="str">
        <f t="shared" si="14"/>
        <v>Pediatric specialist-</v>
      </c>
      <c r="S47" s="47" t="str">
        <f t="shared" si="14"/>
        <v>Pediatric specialist-</v>
      </c>
      <c r="T47" s="47" t="str">
        <f t="shared" si="14"/>
        <v>Pediatric specialist-</v>
      </c>
      <c r="U47" s="47" t="str">
        <f t="shared" si="14"/>
        <v>Pediatric specialist-</v>
      </c>
      <c r="V47" s="47" t="str">
        <f t="shared" si="14"/>
        <v>Pediatric specialist-</v>
      </c>
      <c r="W47" s="47" t="str">
        <f t="shared" si="14"/>
        <v>Pediatric specialist-</v>
      </c>
      <c r="X47" s="47" t="str">
        <f t="shared" si="14"/>
        <v>Pediatric specialist-</v>
      </c>
      <c r="Y47" s="47" t="str">
        <f t="shared" si="14"/>
        <v>Pediatric specialist-</v>
      </c>
      <c r="Z47" s="47" t="str">
        <f t="shared" si="14"/>
        <v>Pediatric specialist-</v>
      </c>
      <c r="AA47" s="47" t="str">
        <f t="shared" si="14"/>
        <v>Pediatric specialist-</v>
      </c>
      <c r="AB47" s="47" t="str">
        <f t="shared" si="14"/>
        <v>Pediatric specialist-</v>
      </c>
      <c r="AC47" s="47" t="str">
        <f t="shared" si="14"/>
        <v>Pediatric specialist-</v>
      </c>
      <c r="AD47" s="47" t="str">
        <f t="shared" si="14"/>
        <v>Pediatric specialist-</v>
      </c>
      <c r="AE47" s="47" t="str">
        <f t="shared" si="14"/>
        <v>Pediatric specialist-</v>
      </c>
      <c r="AF47" s="47" t="str">
        <f t="shared" si="14"/>
        <v>Pediatric specialist-</v>
      </c>
      <c r="AG47" s="47" t="str">
        <f t="shared" si="14"/>
        <v>Pediatric specialist-</v>
      </c>
      <c r="AH47" s="47" t="str">
        <f t="shared" si="14"/>
        <v>Pediatric specialist-</v>
      </c>
      <c r="AI47" s="47" t="str">
        <f t="shared" si="14"/>
        <v>Pediatric specialist-</v>
      </c>
      <c r="AJ47" s="47" t="str">
        <f t="shared" si="14"/>
        <v>Pediatric specialist-</v>
      </c>
      <c r="AV47" s="47" t="str">
        <f t="shared" ref="AV47:BS47" si="15">IF(AV25="Yes",(CONCATENATE($B25,"-")),"")</f>
        <v>Pediatric specialist-</v>
      </c>
      <c r="AW47" s="47" t="str">
        <f t="shared" si="15"/>
        <v>Pediatric specialist-</v>
      </c>
      <c r="AX47" s="47" t="str">
        <f t="shared" si="15"/>
        <v/>
      </c>
      <c r="AY47" s="47" t="str">
        <f t="shared" si="15"/>
        <v/>
      </c>
      <c r="AZ47" s="47" t="str">
        <f t="shared" si="15"/>
        <v/>
      </c>
      <c r="BA47" s="47" t="str">
        <f t="shared" si="15"/>
        <v/>
      </c>
      <c r="BB47" s="47" t="str">
        <f t="shared" si="15"/>
        <v/>
      </c>
      <c r="BC47" s="47" t="str">
        <f t="shared" si="15"/>
        <v/>
      </c>
      <c r="BD47" s="47" t="str">
        <f t="shared" si="15"/>
        <v/>
      </c>
      <c r="BE47" s="47" t="str">
        <f t="shared" si="15"/>
        <v/>
      </c>
      <c r="BF47" s="47" t="str">
        <f t="shared" si="15"/>
        <v/>
      </c>
      <c r="BG47" s="47" t="str">
        <f t="shared" si="15"/>
        <v/>
      </c>
      <c r="BH47" s="47" t="str">
        <f t="shared" si="15"/>
        <v/>
      </c>
      <c r="BI47" s="47" t="str">
        <f t="shared" si="15"/>
        <v/>
      </c>
      <c r="BJ47" s="47" t="str">
        <f t="shared" si="15"/>
        <v/>
      </c>
      <c r="BK47" s="47" t="str">
        <f t="shared" si="15"/>
        <v/>
      </c>
      <c r="BL47" s="47" t="str">
        <f t="shared" si="15"/>
        <v/>
      </c>
      <c r="BM47" s="47" t="str">
        <f t="shared" si="15"/>
        <v/>
      </c>
      <c r="BN47" s="47" t="str">
        <f t="shared" si="15"/>
        <v/>
      </c>
      <c r="BO47" s="47" t="str">
        <f t="shared" si="15"/>
        <v/>
      </c>
      <c r="BP47" s="47" t="str">
        <f t="shared" si="15"/>
        <v/>
      </c>
      <c r="BQ47" s="47" t="str">
        <f t="shared" si="15"/>
        <v/>
      </c>
      <c r="BR47" s="47" t="str">
        <f t="shared" si="15"/>
        <v/>
      </c>
      <c r="BS47" s="47" t="str">
        <f t="shared" si="15"/>
        <v/>
      </c>
      <c r="BT47" s="5"/>
      <c r="BU47" s="5"/>
      <c r="BV47" s="5"/>
    </row>
    <row r="48" spans="1:74" s="47" customFormat="1" hidden="1" x14ac:dyDescent="0.3">
      <c r="D48" s="51" t="s">
        <v>215</v>
      </c>
      <c r="E48" s="47" t="str">
        <f t="shared" si="1"/>
        <v/>
      </c>
      <c r="F48" s="47" t="str">
        <f t="shared" ref="F48:AJ48" si="16">IF(F26="Yes",(CONCATENATE($B26,"-")),"")</f>
        <v>Hospital-</v>
      </c>
      <c r="G48" s="47" t="str">
        <f t="shared" si="16"/>
        <v>Hospital-</v>
      </c>
      <c r="H48" s="47" t="str">
        <f t="shared" si="16"/>
        <v>Hospital-</v>
      </c>
      <c r="I48" s="47" t="str">
        <f t="shared" si="16"/>
        <v>Hospital-</v>
      </c>
      <c r="J48" s="47" t="str">
        <f t="shared" si="16"/>
        <v>Hospital-</v>
      </c>
      <c r="K48" s="47" t="str">
        <f t="shared" si="16"/>
        <v>Hospital-</v>
      </c>
      <c r="L48" s="47" t="str">
        <f t="shared" si="16"/>
        <v>Hospital-</v>
      </c>
      <c r="M48" s="47" t="str">
        <f t="shared" si="16"/>
        <v>Hospital-</v>
      </c>
      <c r="N48" s="47" t="str">
        <f t="shared" si="16"/>
        <v>Hospital-</v>
      </c>
      <c r="O48" s="47" t="str">
        <f t="shared" si="16"/>
        <v>Hospital-</v>
      </c>
      <c r="P48" s="47" t="str">
        <f t="shared" si="16"/>
        <v>Hospital-</v>
      </c>
      <c r="Q48" s="47" t="str">
        <f t="shared" si="16"/>
        <v>Hospital-</v>
      </c>
      <c r="R48" s="47" t="str">
        <f t="shared" si="16"/>
        <v>Hospital-</v>
      </c>
      <c r="S48" s="47" t="str">
        <f t="shared" si="16"/>
        <v>Hospital-</v>
      </c>
      <c r="T48" s="47" t="str">
        <f t="shared" si="16"/>
        <v>Hospital-</v>
      </c>
      <c r="U48" s="47" t="str">
        <f t="shared" si="16"/>
        <v>Hospital-</v>
      </c>
      <c r="V48" s="47" t="str">
        <f t="shared" si="16"/>
        <v>Hospital-</v>
      </c>
      <c r="W48" s="47" t="str">
        <f t="shared" si="16"/>
        <v>Hospital-</v>
      </c>
      <c r="X48" s="47" t="str">
        <f t="shared" si="16"/>
        <v>Hospital-</v>
      </c>
      <c r="Y48" s="47" t="str">
        <f t="shared" si="16"/>
        <v>Hospital-</v>
      </c>
      <c r="Z48" s="47" t="str">
        <f t="shared" si="16"/>
        <v>Hospital-</v>
      </c>
      <c r="AA48" s="47" t="str">
        <f t="shared" si="16"/>
        <v>Hospital-</v>
      </c>
      <c r="AB48" s="47" t="str">
        <f t="shared" si="16"/>
        <v>Hospital-</v>
      </c>
      <c r="AC48" s="47" t="str">
        <f t="shared" si="16"/>
        <v>Hospital-</v>
      </c>
      <c r="AD48" s="47" t="str">
        <f t="shared" si="16"/>
        <v>Hospital-</v>
      </c>
      <c r="AE48" s="47" t="str">
        <f t="shared" si="16"/>
        <v>Hospital-</v>
      </c>
      <c r="AF48" s="47" t="str">
        <f t="shared" si="16"/>
        <v>Hospital-</v>
      </c>
      <c r="AG48" s="47" t="str">
        <f t="shared" si="16"/>
        <v>Hospital-</v>
      </c>
      <c r="AH48" s="47" t="str">
        <f t="shared" si="16"/>
        <v>Hospital-</v>
      </c>
      <c r="AI48" s="47" t="str">
        <f t="shared" si="16"/>
        <v>Hospital-</v>
      </c>
      <c r="AJ48" s="47" t="str">
        <f t="shared" si="16"/>
        <v>Hospital-</v>
      </c>
      <c r="AV48" s="47" t="str">
        <f t="shared" ref="AV48:BS48" si="17">IF(AV26="Yes",(CONCATENATE($B26,"-")),"")</f>
        <v>Hospital-</v>
      </c>
      <c r="AW48" s="47" t="str">
        <f t="shared" si="17"/>
        <v>Hospital-</v>
      </c>
      <c r="AX48" s="47" t="str">
        <f t="shared" si="17"/>
        <v/>
      </c>
      <c r="AY48" s="47" t="str">
        <f t="shared" si="17"/>
        <v/>
      </c>
      <c r="AZ48" s="47" t="str">
        <f t="shared" si="17"/>
        <v/>
      </c>
      <c r="BA48" s="47" t="str">
        <f t="shared" si="17"/>
        <v/>
      </c>
      <c r="BB48" s="47" t="str">
        <f t="shared" si="17"/>
        <v/>
      </c>
      <c r="BC48" s="47" t="str">
        <f t="shared" si="17"/>
        <v/>
      </c>
      <c r="BD48" s="47" t="str">
        <f t="shared" si="17"/>
        <v/>
      </c>
      <c r="BE48" s="47" t="str">
        <f t="shared" si="17"/>
        <v/>
      </c>
      <c r="BF48" s="47" t="str">
        <f t="shared" si="17"/>
        <v/>
      </c>
      <c r="BG48" s="47" t="str">
        <f t="shared" si="17"/>
        <v/>
      </c>
      <c r="BH48" s="47" t="str">
        <f t="shared" si="17"/>
        <v/>
      </c>
      <c r="BI48" s="47" t="str">
        <f t="shared" si="17"/>
        <v/>
      </c>
      <c r="BJ48" s="47" t="str">
        <f t="shared" si="17"/>
        <v/>
      </c>
      <c r="BK48" s="47" t="str">
        <f t="shared" si="17"/>
        <v/>
      </c>
      <c r="BL48" s="47" t="str">
        <f t="shared" si="17"/>
        <v/>
      </c>
      <c r="BM48" s="47" t="str">
        <f t="shared" si="17"/>
        <v/>
      </c>
      <c r="BN48" s="47" t="str">
        <f t="shared" si="17"/>
        <v/>
      </c>
      <c r="BO48" s="47" t="str">
        <f t="shared" si="17"/>
        <v/>
      </c>
      <c r="BP48" s="47" t="str">
        <f t="shared" si="17"/>
        <v/>
      </c>
      <c r="BQ48" s="47" t="str">
        <f t="shared" si="17"/>
        <v/>
      </c>
      <c r="BR48" s="47" t="str">
        <f t="shared" si="17"/>
        <v/>
      </c>
      <c r="BS48" s="47" t="str">
        <f t="shared" si="17"/>
        <v/>
      </c>
      <c r="BT48" s="5"/>
      <c r="BU48" s="5"/>
      <c r="BV48" s="5"/>
    </row>
    <row r="49" spans="4:74" s="47" customFormat="1" hidden="1" x14ac:dyDescent="0.3">
      <c r="D49" s="51" t="s">
        <v>216</v>
      </c>
      <c r="E49" s="47" t="str">
        <f t="shared" si="1"/>
        <v/>
      </c>
      <c r="F49" s="47" t="str">
        <f t="shared" ref="F49:AJ49" si="18">IF(F27="Yes",(CONCATENATE($B27,"-")),"")</f>
        <v>Pharmacy-</v>
      </c>
      <c r="G49" s="47" t="str">
        <f t="shared" si="18"/>
        <v>Pharmacy-</v>
      </c>
      <c r="H49" s="47" t="str">
        <f t="shared" si="18"/>
        <v>Pharmacy-</v>
      </c>
      <c r="I49" s="47" t="str">
        <f t="shared" si="18"/>
        <v>Pharmacy-</v>
      </c>
      <c r="J49" s="47" t="str">
        <f t="shared" si="18"/>
        <v>Pharmacy-</v>
      </c>
      <c r="K49" s="47" t="str">
        <f t="shared" si="18"/>
        <v>Pharmacy-</v>
      </c>
      <c r="L49" s="47" t="str">
        <f t="shared" si="18"/>
        <v>Pharmacy-</v>
      </c>
      <c r="M49" s="47" t="str">
        <f t="shared" si="18"/>
        <v>Pharmacy-</v>
      </c>
      <c r="N49" s="47" t="str">
        <f t="shared" si="18"/>
        <v>Pharmacy-</v>
      </c>
      <c r="O49" s="47" t="str">
        <f t="shared" si="18"/>
        <v>Pharmacy-</v>
      </c>
      <c r="P49" s="47" t="str">
        <f t="shared" si="18"/>
        <v>Pharmacy-</v>
      </c>
      <c r="Q49" s="47" t="str">
        <f t="shared" si="18"/>
        <v>Pharmacy-</v>
      </c>
      <c r="R49" s="47" t="str">
        <f t="shared" si="18"/>
        <v>Pharmacy-</v>
      </c>
      <c r="S49" s="47" t="str">
        <f t="shared" si="18"/>
        <v>Pharmacy-</v>
      </c>
      <c r="T49" s="47" t="str">
        <f t="shared" si="18"/>
        <v>Pharmacy-</v>
      </c>
      <c r="U49" s="47" t="str">
        <f t="shared" si="18"/>
        <v>Pharmacy-</v>
      </c>
      <c r="V49" s="47" t="str">
        <f t="shared" si="18"/>
        <v>Pharmacy-</v>
      </c>
      <c r="W49" s="47" t="str">
        <f t="shared" si="18"/>
        <v>Pharmacy-</v>
      </c>
      <c r="X49" s="47" t="str">
        <f t="shared" si="18"/>
        <v>Pharmacy-</v>
      </c>
      <c r="Y49" s="47" t="str">
        <f t="shared" si="18"/>
        <v>Pharmacy-</v>
      </c>
      <c r="Z49" s="47" t="str">
        <f t="shared" si="18"/>
        <v>Pharmacy-</v>
      </c>
      <c r="AA49" s="47" t="str">
        <f t="shared" si="18"/>
        <v>Pharmacy-</v>
      </c>
      <c r="AB49" s="47" t="str">
        <f t="shared" si="18"/>
        <v>Pharmacy-</v>
      </c>
      <c r="AC49" s="47" t="str">
        <f t="shared" si="18"/>
        <v>Pharmacy-</v>
      </c>
      <c r="AD49" s="47" t="str">
        <f t="shared" si="18"/>
        <v>Pharmacy-</v>
      </c>
      <c r="AE49" s="47" t="str">
        <f t="shared" si="18"/>
        <v>Pharmacy-</v>
      </c>
      <c r="AF49" s="47" t="str">
        <f t="shared" si="18"/>
        <v>Pharmacy-</v>
      </c>
      <c r="AG49" s="47" t="str">
        <f t="shared" si="18"/>
        <v>Pharmacy-</v>
      </c>
      <c r="AH49" s="47" t="str">
        <f t="shared" si="18"/>
        <v>Pharmacy-</v>
      </c>
      <c r="AI49" s="47" t="str">
        <f t="shared" si="18"/>
        <v>Pharmacy-</v>
      </c>
      <c r="AJ49" s="47" t="str">
        <f t="shared" si="18"/>
        <v>Pharmacy-</v>
      </c>
      <c r="AV49" s="47" t="str">
        <f t="shared" ref="AV49:BS49" si="19">IF(AV27="Yes",(CONCATENATE($B27,"-")),"")</f>
        <v>Pharmacy-</v>
      </c>
      <c r="AW49" s="47" t="str">
        <f t="shared" si="19"/>
        <v>Pharmacy-</v>
      </c>
      <c r="AX49" s="47" t="str">
        <f t="shared" si="19"/>
        <v/>
      </c>
      <c r="AY49" s="47" t="str">
        <f t="shared" si="19"/>
        <v/>
      </c>
      <c r="AZ49" s="47" t="str">
        <f t="shared" si="19"/>
        <v/>
      </c>
      <c r="BA49" s="47" t="str">
        <f t="shared" si="19"/>
        <v/>
      </c>
      <c r="BB49" s="47" t="str">
        <f t="shared" si="19"/>
        <v/>
      </c>
      <c r="BC49" s="47" t="str">
        <f t="shared" si="19"/>
        <v/>
      </c>
      <c r="BD49" s="47" t="str">
        <f t="shared" si="19"/>
        <v/>
      </c>
      <c r="BE49" s="47" t="str">
        <f t="shared" si="19"/>
        <v/>
      </c>
      <c r="BF49" s="47" t="str">
        <f t="shared" si="19"/>
        <v/>
      </c>
      <c r="BG49" s="47" t="str">
        <f t="shared" si="19"/>
        <v/>
      </c>
      <c r="BH49" s="47" t="str">
        <f t="shared" si="19"/>
        <v/>
      </c>
      <c r="BI49" s="47" t="str">
        <f t="shared" si="19"/>
        <v/>
      </c>
      <c r="BJ49" s="47" t="str">
        <f t="shared" si="19"/>
        <v/>
      </c>
      <c r="BK49" s="47" t="str">
        <f t="shared" si="19"/>
        <v/>
      </c>
      <c r="BL49" s="47" t="str">
        <f t="shared" si="19"/>
        <v/>
      </c>
      <c r="BM49" s="47" t="str">
        <f t="shared" si="19"/>
        <v/>
      </c>
      <c r="BN49" s="47" t="str">
        <f t="shared" si="19"/>
        <v/>
      </c>
      <c r="BO49" s="47" t="str">
        <f t="shared" si="19"/>
        <v/>
      </c>
      <c r="BP49" s="47" t="str">
        <f t="shared" si="19"/>
        <v/>
      </c>
      <c r="BQ49" s="47" t="str">
        <f t="shared" si="19"/>
        <v/>
      </c>
      <c r="BR49" s="47" t="str">
        <f t="shared" si="19"/>
        <v/>
      </c>
      <c r="BS49" s="47" t="str">
        <f t="shared" si="19"/>
        <v/>
      </c>
      <c r="BT49" s="5"/>
      <c r="BU49" s="5"/>
      <c r="BV49" s="5"/>
    </row>
    <row r="50" spans="4:74" s="47" customFormat="1" hidden="1" x14ac:dyDescent="0.3">
      <c r="D50" s="51" t="s">
        <v>217</v>
      </c>
      <c r="E50" s="47" t="str">
        <f t="shared" si="1"/>
        <v/>
      </c>
      <c r="F50" s="47" t="str">
        <f t="shared" ref="F50:AJ50" si="20">IF(F28="Yes",(CONCATENATE($B28,"-")),"")</f>
        <v/>
      </c>
      <c r="G50" s="47" t="str">
        <f t="shared" si="20"/>
        <v/>
      </c>
      <c r="H50" s="47" t="str">
        <f t="shared" si="20"/>
        <v/>
      </c>
      <c r="I50" s="47" t="str">
        <f t="shared" si="20"/>
        <v/>
      </c>
      <c r="J50" s="47" t="str">
        <f t="shared" si="20"/>
        <v/>
      </c>
      <c r="K50" s="47" t="str">
        <f t="shared" si="20"/>
        <v/>
      </c>
      <c r="L50" s="47" t="str">
        <f t="shared" si="20"/>
        <v/>
      </c>
      <c r="M50" s="47" t="str">
        <f t="shared" si="20"/>
        <v/>
      </c>
      <c r="N50" s="47" t="str">
        <f t="shared" si="20"/>
        <v/>
      </c>
      <c r="O50" s="47" t="str">
        <f t="shared" si="20"/>
        <v/>
      </c>
      <c r="P50" s="47" t="str">
        <f t="shared" si="20"/>
        <v/>
      </c>
      <c r="Q50" s="47" t="str">
        <f t="shared" si="20"/>
        <v/>
      </c>
      <c r="R50" s="47" t="str">
        <f t="shared" si="20"/>
        <v/>
      </c>
      <c r="S50" s="47" t="str">
        <f t="shared" si="20"/>
        <v/>
      </c>
      <c r="T50" s="47" t="str">
        <f t="shared" si="20"/>
        <v/>
      </c>
      <c r="U50" s="47" t="str">
        <f t="shared" si="20"/>
        <v/>
      </c>
      <c r="V50" s="47" t="str">
        <f t="shared" si="20"/>
        <v/>
      </c>
      <c r="W50" s="47" t="str">
        <f t="shared" si="20"/>
        <v/>
      </c>
      <c r="X50" s="47" t="str">
        <f t="shared" si="20"/>
        <v/>
      </c>
      <c r="Y50" s="47" t="str">
        <f t="shared" si="20"/>
        <v/>
      </c>
      <c r="Z50" s="47" t="str">
        <f t="shared" si="20"/>
        <v/>
      </c>
      <c r="AA50" s="47" t="str">
        <f t="shared" si="20"/>
        <v/>
      </c>
      <c r="AB50" s="47" t="str">
        <f t="shared" si="20"/>
        <v/>
      </c>
      <c r="AC50" s="47" t="str">
        <f t="shared" si="20"/>
        <v/>
      </c>
      <c r="AD50" s="47" t="str">
        <f t="shared" si="20"/>
        <v/>
      </c>
      <c r="AE50" s="47" t="str">
        <f t="shared" si="20"/>
        <v/>
      </c>
      <c r="AF50" s="47" t="str">
        <f t="shared" si="20"/>
        <v/>
      </c>
      <c r="AG50" s="47" t="str">
        <f t="shared" si="20"/>
        <v/>
      </c>
      <c r="AH50" s="47" t="str">
        <f t="shared" si="20"/>
        <v/>
      </c>
      <c r="AI50" s="47" t="str">
        <f t="shared" si="20"/>
        <v/>
      </c>
      <c r="AJ50" s="47" t="str">
        <f t="shared" si="20"/>
        <v/>
      </c>
      <c r="AV50" s="47" t="str">
        <f t="shared" ref="AV50:BS50" si="21">IF(AV28="Yes",(CONCATENATE($B28,"-")),"")</f>
        <v/>
      </c>
      <c r="AW50" s="47" t="str">
        <f t="shared" si="21"/>
        <v/>
      </c>
      <c r="AX50" s="47" t="str">
        <f t="shared" si="21"/>
        <v/>
      </c>
      <c r="AY50" s="47" t="str">
        <f t="shared" si="21"/>
        <v/>
      </c>
      <c r="AZ50" s="47" t="str">
        <f t="shared" si="21"/>
        <v/>
      </c>
      <c r="BA50" s="47" t="str">
        <f t="shared" si="21"/>
        <v/>
      </c>
      <c r="BB50" s="47" t="str">
        <f t="shared" si="21"/>
        <v/>
      </c>
      <c r="BC50" s="47" t="str">
        <f t="shared" si="21"/>
        <v/>
      </c>
      <c r="BD50" s="47" t="str">
        <f t="shared" si="21"/>
        <v/>
      </c>
      <c r="BE50" s="47" t="str">
        <f t="shared" si="21"/>
        <v/>
      </c>
      <c r="BF50" s="47" t="str">
        <f t="shared" si="21"/>
        <v/>
      </c>
      <c r="BG50" s="47" t="str">
        <f t="shared" si="21"/>
        <v/>
      </c>
      <c r="BH50" s="47" t="str">
        <f t="shared" si="21"/>
        <v/>
      </c>
      <c r="BI50" s="47" t="str">
        <f t="shared" si="21"/>
        <v/>
      </c>
      <c r="BJ50" s="47" t="str">
        <f t="shared" si="21"/>
        <v/>
      </c>
      <c r="BK50" s="47" t="str">
        <f t="shared" si="21"/>
        <v/>
      </c>
      <c r="BL50" s="47" t="str">
        <f t="shared" si="21"/>
        <v/>
      </c>
      <c r="BM50" s="47" t="str">
        <f t="shared" si="21"/>
        <v/>
      </c>
      <c r="BN50" s="47" t="str">
        <f t="shared" si="21"/>
        <v/>
      </c>
      <c r="BO50" s="47" t="str">
        <f t="shared" si="21"/>
        <v/>
      </c>
      <c r="BP50" s="47" t="str">
        <f t="shared" si="21"/>
        <v/>
      </c>
      <c r="BQ50" s="47" t="str">
        <f t="shared" si="21"/>
        <v/>
      </c>
      <c r="BR50" s="47" t="str">
        <f t="shared" si="21"/>
        <v/>
      </c>
      <c r="BS50" s="47" t="str">
        <f t="shared" si="21"/>
        <v/>
      </c>
      <c r="BT50" s="5"/>
      <c r="BU50" s="5"/>
      <c r="BV50" s="5"/>
    </row>
    <row r="51" spans="4:74" s="47" customFormat="1" hidden="1" x14ac:dyDescent="0.3">
      <c r="D51" s="51" t="s">
        <v>218</v>
      </c>
      <c r="E51" s="47" t="str">
        <f t="shared" si="1"/>
        <v/>
      </c>
      <c r="F51" s="47" t="str">
        <f t="shared" ref="F51:AJ51" si="22">IF(F29="Yes",(CONCATENATE($B29,"-")),"")</f>
        <v>LTSS-</v>
      </c>
      <c r="G51" s="47" t="str">
        <f t="shared" si="22"/>
        <v>LTSS-</v>
      </c>
      <c r="H51" s="47" t="str">
        <f t="shared" si="22"/>
        <v>LTSS-</v>
      </c>
      <c r="I51" s="47" t="str">
        <f t="shared" si="22"/>
        <v>LTSS-</v>
      </c>
      <c r="J51" s="47" t="str">
        <f t="shared" si="22"/>
        <v>LTSS-</v>
      </c>
      <c r="K51" s="47" t="str">
        <f t="shared" si="22"/>
        <v>LTSS-</v>
      </c>
      <c r="L51" s="47" t="str">
        <f t="shared" si="22"/>
        <v>LTSS-</v>
      </c>
      <c r="M51" s="47" t="str">
        <f t="shared" si="22"/>
        <v>LTSS-</v>
      </c>
      <c r="N51" s="47" t="str">
        <f t="shared" si="22"/>
        <v>LTSS-</v>
      </c>
      <c r="O51" s="47" t="str">
        <f t="shared" si="22"/>
        <v>LTSS-</v>
      </c>
      <c r="P51" s="47" t="str">
        <f t="shared" si="22"/>
        <v>LTSS-</v>
      </c>
      <c r="Q51" s="47" t="str">
        <f t="shared" si="22"/>
        <v>LTSS-</v>
      </c>
      <c r="R51" s="47" t="str">
        <f t="shared" si="22"/>
        <v>LTSS-</v>
      </c>
      <c r="S51" s="47" t="str">
        <f t="shared" si="22"/>
        <v>LTSS-</v>
      </c>
      <c r="T51" s="47" t="str">
        <f t="shared" si="22"/>
        <v>LTSS-</v>
      </c>
      <c r="U51" s="47" t="str">
        <f t="shared" si="22"/>
        <v>LTSS-</v>
      </c>
      <c r="V51" s="47" t="str">
        <f t="shared" si="22"/>
        <v>LTSS-</v>
      </c>
      <c r="W51" s="47" t="str">
        <f t="shared" si="22"/>
        <v>LTSS-</v>
      </c>
      <c r="X51" s="47" t="str">
        <f t="shared" si="22"/>
        <v>LTSS-</v>
      </c>
      <c r="Y51" s="47" t="str">
        <f t="shared" si="22"/>
        <v>LTSS-</v>
      </c>
      <c r="Z51" s="47" t="str">
        <f t="shared" si="22"/>
        <v>LTSS-</v>
      </c>
      <c r="AA51" s="47" t="str">
        <f t="shared" si="22"/>
        <v>LTSS-</v>
      </c>
      <c r="AB51" s="47" t="str">
        <f t="shared" si="22"/>
        <v>LTSS-</v>
      </c>
      <c r="AC51" s="47" t="str">
        <f t="shared" si="22"/>
        <v>LTSS-</v>
      </c>
      <c r="AD51" s="47" t="str">
        <f t="shared" si="22"/>
        <v>LTSS-</v>
      </c>
      <c r="AE51" s="47" t="str">
        <f t="shared" si="22"/>
        <v>LTSS-</v>
      </c>
      <c r="AF51" s="47" t="str">
        <f t="shared" si="22"/>
        <v>LTSS-</v>
      </c>
      <c r="AG51" s="47" t="str">
        <f t="shared" si="22"/>
        <v>LTSS-</v>
      </c>
      <c r="AH51" s="47" t="str">
        <f t="shared" si="22"/>
        <v>LTSS-</v>
      </c>
      <c r="AI51" s="47" t="str">
        <f t="shared" si="22"/>
        <v>LTSS-</v>
      </c>
      <c r="AJ51" s="47" t="str">
        <f t="shared" si="22"/>
        <v>LTSS-</v>
      </c>
      <c r="AV51" s="47" t="str">
        <f t="shared" ref="AV51:BS51" si="23">IF(AV29="Yes",(CONCATENATE($B29,"-")),"")</f>
        <v>LTSS-</v>
      </c>
      <c r="AW51" s="47" t="str">
        <f t="shared" si="23"/>
        <v>LTSS-</v>
      </c>
      <c r="AX51" s="47" t="str">
        <f t="shared" si="23"/>
        <v/>
      </c>
      <c r="AY51" s="47" t="str">
        <f t="shared" si="23"/>
        <v/>
      </c>
      <c r="AZ51" s="47" t="str">
        <f t="shared" si="23"/>
        <v/>
      </c>
      <c r="BA51" s="47" t="str">
        <f t="shared" si="23"/>
        <v/>
      </c>
      <c r="BB51" s="47" t="str">
        <f t="shared" si="23"/>
        <v/>
      </c>
      <c r="BC51" s="47" t="str">
        <f t="shared" si="23"/>
        <v/>
      </c>
      <c r="BD51" s="47" t="str">
        <f t="shared" si="23"/>
        <v/>
      </c>
      <c r="BE51" s="47" t="str">
        <f t="shared" si="23"/>
        <v/>
      </c>
      <c r="BF51" s="47" t="str">
        <f t="shared" si="23"/>
        <v/>
      </c>
      <c r="BG51" s="47" t="str">
        <f t="shared" si="23"/>
        <v/>
      </c>
      <c r="BH51" s="47" t="str">
        <f t="shared" si="23"/>
        <v/>
      </c>
      <c r="BI51" s="47" t="str">
        <f t="shared" si="23"/>
        <v/>
      </c>
      <c r="BJ51" s="47" t="str">
        <f t="shared" si="23"/>
        <v/>
      </c>
      <c r="BK51" s="47" t="str">
        <f t="shared" si="23"/>
        <v/>
      </c>
      <c r="BL51" s="47" t="str">
        <f t="shared" si="23"/>
        <v/>
      </c>
      <c r="BM51" s="47" t="str">
        <f t="shared" si="23"/>
        <v/>
      </c>
      <c r="BN51" s="47" t="str">
        <f t="shared" si="23"/>
        <v/>
      </c>
      <c r="BO51" s="47" t="str">
        <f t="shared" si="23"/>
        <v/>
      </c>
      <c r="BP51" s="47" t="str">
        <f t="shared" si="23"/>
        <v/>
      </c>
      <c r="BQ51" s="47" t="str">
        <f t="shared" si="23"/>
        <v/>
      </c>
      <c r="BR51" s="47" t="str">
        <f t="shared" si="23"/>
        <v/>
      </c>
      <c r="BS51" s="47" t="str">
        <f t="shared" si="23"/>
        <v/>
      </c>
      <c r="BT51" s="5"/>
      <c r="BU51" s="5"/>
      <c r="BV51" s="5"/>
    </row>
    <row r="52" spans="4:74" s="47" customFormat="1" hidden="1" x14ac:dyDescent="0.3">
      <c r="D52" s="51" t="s">
        <v>219</v>
      </c>
      <c r="E52" s="47" t="str">
        <f t="shared" ref="E52:AJ52" si="24">IF(E30&lt;&gt;"","other services","")</f>
        <v>other services</v>
      </c>
      <c r="F52" s="47" t="str">
        <f t="shared" si="24"/>
        <v>other services</v>
      </c>
      <c r="G52" s="47" t="str">
        <f t="shared" si="24"/>
        <v>other services</v>
      </c>
      <c r="H52" s="47" t="str">
        <f t="shared" si="24"/>
        <v>other services</v>
      </c>
      <c r="I52" s="47" t="str">
        <f t="shared" si="24"/>
        <v>other services</v>
      </c>
      <c r="J52" s="47" t="str">
        <f t="shared" si="24"/>
        <v>other services</v>
      </c>
      <c r="K52" s="47" t="str">
        <f t="shared" si="24"/>
        <v>other services</v>
      </c>
      <c r="L52" s="47" t="str">
        <f t="shared" si="24"/>
        <v>other services</v>
      </c>
      <c r="M52" s="47" t="str">
        <f t="shared" si="24"/>
        <v>other services</v>
      </c>
      <c r="N52" s="47" t="str">
        <f t="shared" si="24"/>
        <v>other services</v>
      </c>
      <c r="O52" s="47" t="str">
        <f t="shared" si="24"/>
        <v>other services</v>
      </c>
      <c r="P52" s="47" t="str">
        <f t="shared" si="24"/>
        <v>other services</v>
      </c>
      <c r="Q52" s="47" t="str">
        <f t="shared" si="24"/>
        <v>other services</v>
      </c>
      <c r="R52" s="47" t="str">
        <f t="shared" si="24"/>
        <v>other services</v>
      </c>
      <c r="S52" s="47" t="str">
        <f t="shared" si="24"/>
        <v>other services</v>
      </c>
      <c r="T52" s="47" t="str">
        <f t="shared" si="24"/>
        <v>other services</v>
      </c>
      <c r="U52" s="47" t="str">
        <f t="shared" si="24"/>
        <v>other services</v>
      </c>
      <c r="V52" s="47" t="str">
        <f t="shared" si="24"/>
        <v>other services</v>
      </c>
      <c r="W52" s="47" t="str">
        <f t="shared" si="24"/>
        <v>other services</v>
      </c>
      <c r="X52" s="47" t="str">
        <f t="shared" si="24"/>
        <v>other services</v>
      </c>
      <c r="Y52" s="47" t="str">
        <f t="shared" si="24"/>
        <v>other services</v>
      </c>
      <c r="Z52" s="47" t="str">
        <f t="shared" si="24"/>
        <v>other services</v>
      </c>
      <c r="AA52" s="47" t="str">
        <f t="shared" si="24"/>
        <v>other services</v>
      </c>
      <c r="AB52" s="47" t="str">
        <f t="shared" si="24"/>
        <v>other services</v>
      </c>
      <c r="AC52" s="47" t="str">
        <f t="shared" si="24"/>
        <v>other services</v>
      </c>
      <c r="AD52" s="47" t="str">
        <f t="shared" si="24"/>
        <v>other services</v>
      </c>
      <c r="AE52" s="47" t="str">
        <f t="shared" si="24"/>
        <v>other services</v>
      </c>
      <c r="AF52" s="47" t="str">
        <f t="shared" si="24"/>
        <v>other services</v>
      </c>
      <c r="AG52" s="47" t="str">
        <f t="shared" si="24"/>
        <v>other services</v>
      </c>
      <c r="AH52" s="47" t="str">
        <f t="shared" si="24"/>
        <v>other services</v>
      </c>
      <c r="AI52" s="47" t="str">
        <f t="shared" si="24"/>
        <v>other services</v>
      </c>
      <c r="AJ52" s="47" t="str">
        <f t="shared" si="24"/>
        <v>other services</v>
      </c>
      <c r="AV52" s="47" t="str">
        <f t="shared" ref="AV52:BS52" si="25">IF(AV30&lt;&gt;"","other services","")</f>
        <v>other services</v>
      </c>
      <c r="AW52" s="47" t="str">
        <f t="shared" si="25"/>
        <v>other services</v>
      </c>
      <c r="AX52" s="47" t="str">
        <f t="shared" si="25"/>
        <v/>
      </c>
      <c r="AY52" s="47" t="str">
        <f t="shared" si="25"/>
        <v/>
      </c>
      <c r="AZ52" s="47" t="str">
        <f t="shared" si="25"/>
        <v/>
      </c>
      <c r="BA52" s="47" t="str">
        <f t="shared" si="25"/>
        <v/>
      </c>
      <c r="BB52" s="47" t="str">
        <f t="shared" si="25"/>
        <v/>
      </c>
      <c r="BC52" s="47" t="str">
        <f t="shared" si="25"/>
        <v/>
      </c>
      <c r="BD52" s="47" t="str">
        <f t="shared" si="25"/>
        <v/>
      </c>
      <c r="BE52" s="47" t="str">
        <f t="shared" si="25"/>
        <v/>
      </c>
      <c r="BF52" s="47" t="str">
        <f t="shared" si="25"/>
        <v/>
      </c>
      <c r="BG52" s="47" t="str">
        <f t="shared" si="25"/>
        <v/>
      </c>
      <c r="BH52" s="47" t="str">
        <f t="shared" si="25"/>
        <v/>
      </c>
      <c r="BI52" s="47" t="str">
        <f t="shared" si="25"/>
        <v/>
      </c>
      <c r="BJ52" s="47" t="str">
        <f t="shared" si="25"/>
        <v/>
      </c>
      <c r="BK52" s="47" t="str">
        <f t="shared" si="25"/>
        <v/>
      </c>
      <c r="BL52" s="47" t="str">
        <f t="shared" si="25"/>
        <v/>
      </c>
      <c r="BM52" s="47" t="str">
        <f t="shared" si="25"/>
        <v/>
      </c>
      <c r="BN52" s="47" t="str">
        <f t="shared" si="25"/>
        <v/>
      </c>
      <c r="BO52" s="47" t="str">
        <f t="shared" si="25"/>
        <v/>
      </c>
      <c r="BP52" s="47" t="str">
        <f t="shared" si="25"/>
        <v/>
      </c>
      <c r="BQ52" s="47" t="str">
        <f t="shared" si="25"/>
        <v/>
      </c>
      <c r="BR52" s="47" t="str">
        <f t="shared" si="25"/>
        <v/>
      </c>
      <c r="BS52" s="47" t="str">
        <f t="shared" si="25"/>
        <v/>
      </c>
      <c r="BT52" s="5"/>
      <c r="BU52" s="5"/>
      <c r="BV52" s="5"/>
    </row>
    <row r="53" spans="4:74" s="47" customFormat="1" hidden="1" x14ac:dyDescent="0.3">
      <c r="D53" s="52" t="s">
        <v>220</v>
      </c>
      <c r="E53" s="47" t="str">
        <f>_xlfn.TEXTJOIN(CHAR(10),TRUE,E41:E52)</f>
        <v>other services</v>
      </c>
      <c r="F53" s="47" t="str">
        <f t="shared" ref="F53:BS53" si="26">_xlfn.TEXTJOIN(CHAR(10),TRUE,F41:F52)</f>
        <v>Adult primary care-
Pediatric primary care-
OB/GYN-
Adult behavioral health-
Pediatric behavioral health-
Adult specialist-
Pediatric specialist-
Hospital-
Pharmacy-
LTSS-
other services</v>
      </c>
      <c r="G53" s="47" t="str">
        <f t="shared" si="26"/>
        <v>Adult primary care-
Pediatric primary care-
OB/GYN-
Adult behavioral health-
Pediatric behavioral health-
Adult specialist-
Pediatric specialist-
Hospital-
Pharmacy-
LTSS-
other services</v>
      </c>
      <c r="H53" s="47" t="str">
        <f t="shared" si="26"/>
        <v>Adult primary care-
Pediatric primary care-
OB/GYN-
Adult behavioral health-
Pediatric behavioral health-
Adult specialist-
Pediatric specialist-
Hospital-
Pharmacy-
LTSS-
other services</v>
      </c>
      <c r="I53" s="47" t="str">
        <f t="shared" si="26"/>
        <v>Adult primary care-
Pediatric primary care-
OB/GYN-
Adult behavioral health-
Pediatric behavioral health-
Adult specialist-
Pediatric specialist-
Hospital-
Pharmacy-
LTSS-
other services</v>
      </c>
      <c r="J53" s="47" t="str">
        <f>_xlfn.TEXTJOIN(CHAR(10),TRUE,J41:J52)</f>
        <v>Adult primary care-
Pediatric primary care-
OB/GYN-
Adult behavioral health-
Pediatric behavioral health-
Adult specialist-
Pediatric specialist-
Hospital-
Pharmacy-
LTSS-
other services</v>
      </c>
      <c r="K53" s="47" t="str">
        <f t="shared" si="26"/>
        <v>Adult primary care-
Pediatric primary care-
OB/GYN-
Adult behavioral health-
Pediatric behavioral health-
Adult specialist-
Pediatric specialist-
Hospital-
Pharmacy-
LTSS-
other services</v>
      </c>
      <c r="L53" s="47" t="str">
        <f t="shared" si="26"/>
        <v>Adult primary care-
Pediatric primary care-
OB/GYN-
Adult behavioral health-
Pediatric behavioral health-
Adult specialist-
Pediatric specialist-
Hospital-
Pharmacy-
LTSS-
other services</v>
      </c>
      <c r="M53" s="47" t="str">
        <f t="shared" si="26"/>
        <v>Adult primary care-
Pediatric primary care-
OB/GYN-
Adult behavioral health-
Pediatric behavioral health-
Adult specialist-
Pediatric specialist-
Hospital-
Pharmacy-
LTSS-
other services</v>
      </c>
      <c r="N53" s="47" t="str">
        <f t="shared" si="26"/>
        <v>Adult primary care-
Pediatric primary care-
OB/GYN-
Adult behavioral health-
Pediatric behavioral health-
Adult specialist-
Pediatric specialist-
Hospital-
Pharmacy-
LTSS-
other services</v>
      </c>
      <c r="O53" s="47" t="str">
        <f t="shared" si="26"/>
        <v>Adult primary care-
Pediatric primary care-
OB/GYN-
Adult behavioral health-
Pediatric behavioral health-
Adult specialist-
Pediatric specialist-
Hospital-
Pharmacy-
LTSS-
other services</v>
      </c>
      <c r="P53" s="47" t="str">
        <f t="shared" si="26"/>
        <v>Adult primary care-
Pediatric primary care-
OB/GYN-
Adult behavioral health-
Pediatric behavioral health-
Adult specialist-
Pediatric specialist-
Hospital-
Pharmacy-
LTSS-
other services</v>
      </c>
      <c r="Q53" s="47" t="str">
        <f t="shared" si="26"/>
        <v>Adult primary care-
Pediatric primary care-
OB/GYN-
Adult behavioral health-
Pediatric behavioral health-
Adult specialist-
Pediatric specialist-
Hospital-
Pharmacy-
LTSS-
other services</v>
      </c>
      <c r="R53" s="47" t="str">
        <f t="shared" si="26"/>
        <v>Adult primary care-
Pediatric primary care-
OB/GYN-
Adult behavioral health-
Pediatric behavioral health-
Adult specialist-
Pediatric specialist-
Hospital-
Pharmacy-
LTSS-
other services</v>
      </c>
      <c r="S53" s="47" t="str">
        <f t="shared" si="26"/>
        <v>Adult primary care-
Pediatric primary care-
OB/GYN-
Adult behavioral health-
Pediatric behavioral health-
Adult specialist-
Pediatric specialist-
Hospital-
Pharmacy-
LTSS-
other services</v>
      </c>
      <c r="T53" s="47" t="str">
        <f t="shared" si="26"/>
        <v>Adult primary care-
Pediatric primary care-
OB/GYN-
Adult behavioral health-
Pediatric behavioral health-
Adult specialist-
Pediatric specialist-
Hospital-
Pharmacy-
LTSS-
other services</v>
      </c>
      <c r="U53" s="47" t="str">
        <f t="shared" si="26"/>
        <v>Adult primary care-
Pediatric primary care-
OB/GYN-
Adult behavioral health-
Pediatric behavioral health-
Adult specialist-
Pediatric specialist-
Hospital-
Pharmacy-
LTSS-
other services</v>
      </c>
      <c r="V53" s="47" t="str">
        <f t="shared" si="26"/>
        <v>Adult primary care-
Pediatric primary care-
OB/GYN-
Adult behavioral health-
Pediatric behavioral health-
Adult specialist-
Pediatric specialist-
Hospital-
Pharmacy-
LTSS-
other services</v>
      </c>
      <c r="W53" s="47" t="str">
        <f t="shared" si="26"/>
        <v>Adult primary care-
Pediatric primary care-
OB/GYN-
Adult behavioral health-
Pediatric behavioral health-
Adult specialist-
Pediatric specialist-
Hospital-
Pharmacy-
LTSS-
other services</v>
      </c>
      <c r="X53" s="47" t="str">
        <f t="shared" si="26"/>
        <v>Adult primary care-
Pediatric primary care-
OB/GYN-
Adult behavioral health-
Pediatric behavioral health-
Adult specialist-
Pediatric specialist-
Hospital-
Pharmacy-
LTSS-
other services</v>
      </c>
      <c r="Y53" s="47" t="str">
        <f t="shared" si="26"/>
        <v>Adult primary care-
Pediatric primary care-
OB/GYN-
Adult behavioral health-
Pediatric behavioral health-
Adult specialist-
Pediatric specialist-
Hospital-
Pharmacy-
LTSS-
other services</v>
      </c>
      <c r="Z53" s="47" t="str">
        <f t="shared" si="26"/>
        <v>Adult primary care-
Pediatric primary care-
OB/GYN-
Adult behavioral health-
Pediatric behavioral health-
Adult specialist-
Pediatric specialist-
Hospital-
Pharmacy-
LTSS-
other services</v>
      </c>
      <c r="AA53" s="47" t="str">
        <f t="shared" si="26"/>
        <v>Adult primary care-
Pediatric primary care-
OB/GYN-
Adult behavioral health-
Pediatric behavioral health-
Adult specialist-
Pediatric specialist-
Hospital-
Pharmacy-
LTSS-
other services</v>
      </c>
      <c r="AB53" s="47" t="str">
        <f t="shared" si="26"/>
        <v>Adult primary care-
Pediatric primary care-
OB/GYN-
Adult behavioral health-
Pediatric behavioral health-
Adult specialist-
Pediatric specialist-
Hospital-
Pharmacy-
LTSS-
other services</v>
      </c>
      <c r="AC53" s="47" t="str">
        <f t="shared" si="26"/>
        <v>Adult primary care-
Pediatric primary care-
OB/GYN-
Adult behavioral health-
Pediatric behavioral health-
Adult specialist-
Pediatric specialist-
Hospital-
Pharmacy-
LTSS-
other services</v>
      </c>
      <c r="AD53" s="47" t="str">
        <f t="shared" si="26"/>
        <v>Adult primary care-
Pediatric primary care-
OB/GYN-
Adult behavioral health-
Pediatric behavioral health-
Adult specialist-
Pediatric specialist-
Hospital-
Pharmacy-
LTSS-
other services</v>
      </c>
      <c r="AE53" s="47" t="str">
        <f t="shared" si="26"/>
        <v>Adult primary care-
Pediatric primary care-
OB/GYN-
Adult behavioral health-
Pediatric behavioral health-
Adult specialist-
Pediatric specialist-
Hospital-
Pharmacy-
LTSS-
other services</v>
      </c>
      <c r="AF53" s="47" t="str">
        <f t="shared" si="26"/>
        <v>Adult primary care-
Pediatric primary care-
OB/GYN-
Adult behavioral health-
Pediatric behavioral health-
Adult specialist-
Pediatric specialist-
Hospital-
Pharmacy-
LTSS-
other services</v>
      </c>
      <c r="AG53" s="47" t="str">
        <f t="shared" si="26"/>
        <v>Adult primary care-
Pediatric primary care-
OB/GYN-
Adult behavioral health-
Pediatric behavioral health-
Adult specialist-
Pediatric specialist-
Hospital-
Pharmacy-
LTSS-
other services</v>
      </c>
      <c r="AH53" s="47" t="str">
        <f t="shared" si="26"/>
        <v>Adult primary care-
Pediatric primary care-
OB/GYN-
Adult behavioral health-
Pediatric behavioral health-
Adult specialist-
Pediatric specialist-
Hospital-
Pharmacy-
LTSS-
other services</v>
      </c>
      <c r="AI53" s="47" t="str">
        <f t="shared" si="26"/>
        <v>Adult primary care-
Pediatric primary care-
OB/GYN-
Adult behavioral health-
Pediatric behavioral health-
Adult specialist-
Pediatric specialist-
Hospital-
Pharmacy-
LTSS-
other services</v>
      </c>
      <c r="AJ53" s="47" t="str">
        <f t="shared" si="26"/>
        <v>Adult primary care-
Pediatric primary care-
OB/GYN-
Adult behavioral health-
Pediatric behavioral health-
Adult specialist-
Pediatric specialist-
Hospital-
Pharmacy-
LTSS-
other services</v>
      </c>
      <c r="AV53" s="47" t="str">
        <f t="shared" si="26"/>
        <v>Adult primary care-
Pediatric primary care-
OB/GYN-
Adult behavioral health-
Pediatric behavioral health-
Adult specialist-
Pediatric specialist-
Hospital-
Pharmacy-
LTSS-
other services</v>
      </c>
      <c r="AW53" s="47" t="str">
        <f t="shared" si="26"/>
        <v>Adult primary care-
Pediatric primary care-
OB/GYN-
Adult behavioral health-
Pediatric behavioral health-
Adult specialist-
Pediatric specialist-
Hospital-
Pharmacy-
LTSS-
other services</v>
      </c>
      <c r="AX53" s="47" t="str">
        <f t="shared" si="26"/>
        <v/>
      </c>
      <c r="AY53" s="47" t="str">
        <f t="shared" si="26"/>
        <v/>
      </c>
      <c r="AZ53" s="47" t="str">
        <f t="shared" si="26"/>
        <v/>
      </c>
      <c r="BA53" s="47" t="str">
        <f t="shared" si="26"/>
        <v/>
      </c>
      <c r="BB53" s="47" t="str">
        <f t="shared" si="26"/>
        <v/>
      </c>
      <c r="BC53" s="47" t="str">
        <f t="shared" si="26"/>
        <v/>
      </c>
      <c r="BD53" s="47" t="str">
        <f t="shared" si="26"/>
        <v/>
      </c>
      <c r="BE53" s="47" t="str">
        <f t="shared" si="26"/>
        <v/>
      </c>
      <c r="BF53" s="47" t="str">
        <f t="shared" si="26"/>
        <v/>
      </c>
      <c r="BG53" s="47" t="str">
        <f t="shared" si="26"/>
        <v/>
      </c>
      <c r="BH53" s="47" t="str">
        <f t="shared" si="26"/>
        <v/>
      </c>
      <c r="BI53" s="47" t="str">
        <f t="shared" si="26"/>
        <v/>
      </c>
      <c r="BJ53" s="47" t="str">
        <f t="shared" si="26"/>
        <v/>
      </c>
      <c r="BK53" s="47" t="str">
        <f t="shared" si="26"/>
        <v/>
      </c>
      <c r="BL53" s="47" t="str">
        <f t="shared" si="26"/>
        <v/>
      </c>
      <c r="BM53" s="47" t="str">
        <f t="shared" si="26"/>
        <v/>
      </c>
      <c r="BN53" s="47" t="str">
        <f t="shared" si="26"/>
        <v/>
      </c>
      <c r="BO53" s="47" t="str">
        <f t="shared" si="26"/>
        <v/>
      </c>
      <c r="BP53" s="47" t="str">
        <f t="shared" si="26"/>
        <v/>
      </c>
      <c r="BQ53" s="47" t="str">
        <f t="shared" si="26"/>
        <v/>
      </c>
      <c r="BR53" s="47" t="str">
        <f t="shared" si="26"/>
        <v/>
      </c>
      <c r="BS53" s="47" t="str">
        <f t="shared" si="26"/>
        <v/>
      </c>
      <c r="BT53" s="5"/>
      <c r="BU53" s="5"/>
      <c r="BV53" s="5"/>
    </row>
    <row r="54" spans="4:74" s="47" customFormat="1" hidden="1" x14ac:dyDescent="0.3">
      <c r="D54" s="47" t="s">
        <v>221</v>
      </c>
      <c r="E54" s="47" t="str">
        <f>SUBSTITUTE(E53,"-",", ")</f>
        <v>other services</v>
      </c>
      <c r="F54" s="47" t="str">
        <f t="shared" ref="F54:BS54" si="27">SUBSTITUTE(F53,"-",", ")</f>
        <v>Adult primary care, 
Pediatric primary care, 
OB/GYN, 
Adult behavioral health, 
Pediatric behavioral health, 
Adult specialist, 
Pediatric specialist, 
Hospital, 
Pharmacy, 
LTSS, 
other services</v>
      </c>
      <c r="G54" s="47" t="str">
        <f t="shared" si="27"/>
        <v>Adult primary care, 
Pediatric primary care, 
OB/GYN, 
Adult behavioral health, 
Pediatric behavioral health, 
Adult specialist, 
Pediatric specialist, 
Hospital, 
Pharmacy, 
LTSS, 
other services</v>
      </c>
      <c r="H54" s="47" t="str">
        <f t="shared" si="27"/>
        <v>Adult primary care, 
Pediatric primary care, 
OB/GYN, 
Adult behavioral health, 
Pediatric behavioral health, 
Adult specialist, 
Pediatric specialist, 
Hospital, 
Pharmacy, 
LTSS, 
other services</v>
      </c>
      <c r="I54" s="47" t="str">
        <f t="shared" si="27"/>
        <v>Adult primary care, 
Pediatric primary care, 
OB/GYN, 
Adult behavioral health, 
Pediatric behavioral health, 
Adult specialist, 
Pediatric specialist, 
Hospital, 
Pharmacy, 
LTSS, 
other services</v>
      </c>
      <c r="J54" s="47" t="str">
        <f>SUBSTITUTE(J53,"-",", ")</f>
        <v>Adult primary care, 
Pediatric primary care, 
OB/GYN, 
Adult behavioral health, 
Pediatric behavioral health, 
Adult specialist, 
Pediatric specialist, 
Hospital, 
Pharmacy, 
LTSS, 
other services</v>
      </c>
      <c r="K54" s="47" t="str">
        <f t="shared" si="27"/>
        <v>Adult primary care, 
Pediatric primary care, 
OB/GYN, 
Adult behavioral health, 
Pediatric behavioral health, 
Adult specialist, 
Pediatric specialist, 
Hospital, 
Pharmacy, 
LTSS, 
other services</v>
      </c>
      <c r="L54" s="47" t="str">
        <f t="shared" si="27"/>
        <v>Adult primary care, 
Pediatric primary care, 
OB/GYN, 
Adult behavioral health, 
Pediatric behavioral health, 
Adult specialist, 
Pediatric specialist, 
Hospital, 
Pharmacy, 
LTSS, 
other services</v>
      </c>
      <c r="M54" s="47" t="str">
        <f t="shared" si="27"/>
        <v>Adult primary care, 
Pediatric primary care, 
OB/GYN, 
Adult behavioral health, 
Pediatric behavioral health, 
Adult specialist, 
Pediatric specialist, 
Hospital, 
Pharmacy, 
LTSS, 
other services</v>
      </c>
      <c r="N54" s="47" t="str">
        <f t="shared" si="27"/>
        <v>Adult primary care, 
Pediatric primary care, 
OB/GYN, 
Adult behavioral health, 
Pediatric behavioral health, 
Adult specialist, 
Pediatric specialist, 
Hospital, 
Pharmacy, 
LTSS, 
other services</v>
      </c>
      <c r="O54" s="47" t="str">
        <f t="shared" si="27"/>
        <v>Adult primary care, 
Pediatric primary care, 
OB/GYN, 
Adult behavioral health, 
Pediatric behavioral health, 
Adult specialist, 
Pediatric specialist, 
Hospital, 
Pharmacy, 
LTSS, 
other services</v>
      </c>
      <c r="P54" s="47" t="str">
        <f t="shared" si="27"/>
        <v>Adult primary care, 
Pediatric primary care, 
OB/GYN, 
Adult behavioral health, 
Pediatric behavioral health, 
Adult specialist, 
Pediatric specialist, 
Hospital, 
Pharmacy, 
LTSS, 
other services</v>
      </c>
      <c r="Q54" s="47" t="str">
        <f t="shared" si="27"/>
        <v>Adult primary care, 
Pediatric primary care, 
OB/GYN, 
Adult behavioral health, 
Pediatric behavioral health, 
Adult specialist, 
Pediatric specialist, 
Hospital, 
Pharmacy, 
LTSS, 
other services</v>
      </c>
      <c r="R54" s="47" t="str">
        <f t="shared" si="27"/>
        <v>Adult primary care, 
Pediatric primary care, 
OB/GYN, 
Adult behavioral health, 
Pediatric behavioral health, 
Adult specialist, 
Pediatric specialist, 
Hospital, 
Pharmacy, 
LTSS, 
other services</v>
      </c>
      <c r="S54" s="47" t="str">
        <f t="shared" si="27"/>
        <v>Adult primary care, 
Pediatric primary care, 
OB/GYN, 
Adult behavioral health, 
Pediatric behavioral health, 
Adult specialist, 
Pediatric specialist, 
Hospital, 
Pharmacy, 
LTSS, 
other services</v>
      </c>
      <c r="T54" s="47" t="str">
        <f t="shared" si="27"/>
        <v>Adult primary care, 
Pediatric primary care, 
OB/GYN, 
Adult behavioral health, 
Pediatric behavioral health, 
Adult specialist, 
Pediatric specialist, 
Hospital, 
Pharmacy, 
LTSS, 
other services</v>
      </c>
      <c r="U54" s="47" t="str">
        <f t="shared" si="27"/>
        <v>Adult primary care, 
Pediatric primary care, 
OB/GYN, 
Adult behavioral health, 
Pediatric behavioral health, 
Adult specialist, 
Pediatric specialist, 
Hospital, 
Pharmacy, 
LTSS, 
other services</v>
      </c>
      <c r="V54" s="47" t="str">
        <f t="shared" si="27"/>
        <v>Adult primary care, 
Pediatric primary care, 
OB/GYN, 
Adult behavioral health, 
Pediatric behavioral health, 
Adult specialist, 
Pediatric specialist, 
Hospital, 
Pharmacy, 
LTSS, 
other services</v>
      </c>
      <c r="W54" s="47" t="str">
        <f t="shared" si="27"/>
        <v>Adult primary care, 
Pediatric primary care, 
OB/GYN, 
Adult behavioral health, 
Pediatric behavioral health, 
Adult specialist, 
Pediatric specialist, 
Hospital, 
Pharmacy, 
LTSS, 
other services</v>
      </c>
      <c r="X54" s="47" t="str">
        <f t="shared" si="27"/>
        <v>Adult primary care, 
Pediatric primary care, 
OB/GYN, 
Adult behavioral health, 
Pediatric behavioral health, 
Adult specialist, 
Pediatric specialist, 
Hospital, 
Pharmacy, 
LTSS, 
other services</v>
      </c>
      <c r="Y54" s="47" t="str">
        <f t="shared" si="27"/>
        <v>Adult primary care, 
Pediatric primary care, 
OB/GYN, 
Adult behavioral health, 
Pediatric behavioral health, 
Adult specialist, 
Pediatric specialist, 
Hospital, 
Pharmacy, 
LTSS, 
other services</v>
      </c>
      <c r="Z54" s="47" t="str">
        <f t="shared" si="27"/>
        <v>Adult primary care, 
Pediatric primary care, 
OB/GYN, 
Adult behavioral health, 
Pediatric behavioral health, 
Adult specialist, 
Pediatric specialist, 
Hospital, 
Pharmacy, 
LTSS, 
other services</v>
      </c>
      <c r="AA54" s="47" t="str">
        <f t="shared" si="27"/>
        <v>Adult primary care, 
Pediatric primary care, 
OB/GYN, 
Adult behavioral health, 
Pediatric behavioral health, 
Adult specialist, 
Pediatric specialist, 
Hospital, 
Pharmacy, 
LTSS, 
other services</v>
      </c>
      <c r="AB54" s="47" t="str">
        <f t="shared" si="27"/>
        <v>Adult primary care, 
Pediatric primary care, 
OB/GYN, 
Adult behavioral health, 
Pediatric behavioral health, 
Adult specialist, 
Pediatric specialist, 
Hospital, 
Pharmacy, 
LTSS, 
other services</v>
      </c>
      <c r="AC54" s="47" t="str">
        <f t="shared" si="27"/>
        <v>Adult primary care, 
Pediatric primary care, 
OB/GYN, 
Adult behavioral health, 
Pediatric behavioral health, 
Adult specialist, 
Pediatric specialist, 
Hospital, 
Pharmacy, 
LTSS, 
other services</v>
      </c>
      <c r="AD54" s="47" t="str">
        <f t="shared" si="27"/>
        <v>Adult primary care, 
Pediatric primary care, 
OB/GYN, 
Adult behavioral health, 
Pediatric behavioral health, 
Adult specialist, 
Pediatric specialist, 
Hospital, 
Pharmacy, 
LTSS, 
other services</v>
      </c>
      <c r="AE54" s="47" t="str">
        <f t="shared" si="27"/>
        <v>Adult primary care, 
Pediatric primary care, 
OB/GYN, 
Adult behavioral health, 
Pediatric behavioral health, 
Adult specialist, 
Pediatric specialist, 
Hospital, 
Pharmacy, 
LTSS, 
other services</v>
      </c>
      <c r="AF54" s="47" t="str">
        <f t="shared" si="27"/>
        <v>Adult primary care, 
Pediatric primary care, 
OB/GYN, 
Adult behavioral health, 
Pediatric behavioral health, 
Adult specialist, 
Pediatric specialist, 
Hospital, 
Pharmacy, 
LTSS, 
other services</v>
      </c>
      <c r="AG54" s="47" t="str">
        <f t="shared" si="27"/>
        <v>Adult primary care, 
Pediatric primary care, 
OB/GYN, 
Adult behavioral health, 
Pediatric behavioral health, 
Adult specialist, 
Pediatric specialist, 
Hospital, 
Pharmacy, 
LTSS, 
other services</v>
      </c>
      <c r="AH54" s="47" t="str">
        <f t="shared" si="27"/>
        <v>Adult primary care, 
Pediatric primary care, 
OB/GYN, 
Adult behavioral health, 
Pediatric behavioral health, 
Adult specialist, 
Pediatric specialist, 
Hospital, 
Pharmacy, 
LTSS, 
other services</v>
      </c>
      <c r="AI54" s="47" t="str">
        <f t="shared" si="27"/>
        <v>Adult primary care, 
Pediatric primary care, 
OB/GYN, 
Adult behavioral health, 
Pediatric behavioral health, 
Adult specialist, 
Pediatric specialist, 
Hospital, 
Pharmacy, 
LTSS, 
other services</v>
      </c>
      <c r="AJ54" s="47" t="str">
        <f t="shared" si="27"/>
        <v>Adult primary care, 
Pediatric primary care, 
OB/GYN, 
Adult behavioral health, 
Pediatric behavioral health, 
Adult specialist, 
Pediatric specialist, 
Hospital, 
Pharmacy, 
LTSS, 
other services</v>
      </c>
      <c r="AV54" s="47" t="str">
        <f t="shared" si="27"/>
        <v>Adult primary care, 
Pediatric primary care, 
OB/GYN, 
Adult behavioral health, 
Pediatric behavioral health, 
Adult specialist, 
Pediatric specialist, 
Hospital, 
Pharmacy, 
LTSS, 
other services</v>
      </c>
      <c r="AW54" s="47" t="str">
        <f t="shared" si="27"/>
        <v>Adult primary care, 
Pediatric primary care, 
OB/GYN, 
Adult behavioral health, 
Pediatric behavioral health, 
Adult specialist, 
Pediatric specialist, 
Hospital, 
Pharmacy, 
LTSS, 
other services</v>
      </c>
      <c r="AX54" s="47" t="str">
        <f t="shared" si="27"/>
        <v/>
      </c>
      <c r="AY54" s="47" t="str">
        <f t="shared" si="27"/>
        <v/>
      </c>
      <c r="AZ54" s="47" t="str">
        <f t="shared" si="27"/>
        <v/>
      </c>
      <c r="BA54" s="47" t="str">
        <f t="shared" si="27"/>
        <v/>
      </c>
      <c r="BB54" s="47" t="str">
        <f t="shared" si="27"/>
        <v/>
      </c>
      <c r="BC54" s="47" t="str">
        <f t="shared" si="27"/>
        <v/>
      </c>
      <c r="BD54" s="47" t="str">
        <f t="shared" si="27"/>
        <v/>
      </c>
      <c r="BE54" s="47" t="str">
        <f t="shared" si="27"/>
        <v/>
      </c>
      <c r="BF54" s="47" t="str">
        <f t="shared" si="27"/>
        <v/>
      </c>
      <c r="BG54" s="47" t="str">
        <f t="shared" si="27"/>
        <v/>
      </c>
      <c r="BH54" s="47" t="str">
        <f t="shared" si="27"/>
        <v/>
      </c>
      <c r="BI54" s="47" t="str">
        <f t="shared" si="27"/>
        <v/>
      </c>
      <c r="BJ54" s="47" t="str">
        <f t="shared" si="27"/>
        <v/>
      </c>
      <c r="BK54" s="47" t="str">
        <f t="shared" si="27"/>
        <v/>
      </c>
      <c r="BL54" s="47" t="str">
        <f t="shared" si="27"/>
        <v/>
      </c>
      <c r="BM54" s="47" t="str">
        <f t="shared" si="27"/>
        <v/>
      </c>
      <c r="BN54" s="47" t="str">
        <f t="shared" si="27"/>
        <v/>
      </c>
      <c r="BO54" s="47" t="str">
        <f t="shared" si="27"/>
        <v/>
      </c>
      <c r="BP54" s="47" t="str">
        <f t="shared" si="27"/>
        <v/>
      </c>
      <c r="BQ54" s="47" t="str">
        <f t="shared" si="27"/>
        <v/>
      </c>
      <c r="BR54" s="47" t="str">
        <f t="shared" si="27"/>
        <v/>
      </c>
      <c r="BS54" s="47" t="str">
        <f t="shared" si="27"/>
        <v/>
      </c>
      <c r="BT54" s="5"/>
      <c r="BU54" s="5"/>
      <c r="BV54" s="5"/>
    </row>
  </sheetData>
  <sheetProtection sheet="1" objects="1" scenarios="1" selectLockedCells="1"/>
  <protectedRanges>
    <protectedRange sqref="E12 G12 J12:M12 O12:BV12 E13:BV14 E16:BV17 E4:F9 E34:BV38 E19:BV30" name="Range1"/>
    <protectedRange sqref="F12" name="Range1_1"/>
    <protectedRange sqref="I12" name="Range1_2"/>
    <protectedRange sqref="H12" name="Range1_3"/>
    <protectedRange sqref="N12" name="Range1_4"/>
  </protectedRanges>
  <mergeCells count="11">
    <mergeCell ref="E7:F7"/>
    <mergeCell ref="E2:F2"/>
    <mergeCell ref="E3:F3"/>
    <mergeCell ref="E4:F4"/>
    <mergeCell ref="E5:F5"/>
    <mergeCell ref="E6:F6"/>
    <mergeCell ref="E8:F8"/>
    <mergeCell ref="E9:F9"/>
    <mergeCell ref="A15:C15"/>
    <mergeCell ref="A18:C18"/>
    <mergeCell ref="A33:C33"/>
  </mergeCells>
  <phoneticPr fontId="4" type="noConversion"/>
  <dataValidations count="3">
    <dataValidation allowBlank="1" showInputMessage="1" errorTitle="Date" error="Please enter a date in MM/DD/YYYY format." sqref="E9 JL9 TH9 ADD9 AMZ9 AWV9 BGR9 BQN9 CAJ9 CKF9 CUB9 DDX9 DNT9 DXP9 EHL9 ERH9 FBD9 FKZ9 FUV9 GER9 GON9 GYJ9 HIF9 HSB9 IBX9 ILT9 IVP9 JFL9 JPH9 JZD9 KIZ9 KSV9 LCR9 LMN9 LWJ9 MGF9 MQB9 MZX9 NJT9 NTP9 ODL9 ONH9 OXD9 PGZ9 PQV9 QAR9 QKN9 QUJ9 REF9 ROB9 RXX9 SHT9 SRP9 TBL9 TLH9 TVD9 UEZ9 UOV9 UYR9 VIN9 VSJ9 WCF9 WMB9 WVX9 E65543 JL65543 TH65543 ADD65543 AMZ65543 AWV65543 BGR65543 BQN65543 CAJ65543 CKF65543 CUB65543 DDX65543 DNT65543 DXP65543 EHL65543 ERH65543 FBD65543 FKZ65543 FUV65543 GER65543 GON65543 GYJ65543 HIF65543 HSB65543 IBX65543 ILT65543 IVP65543 JFL65543 JPH65543 JZD65543 KIZ65543 KSV65543 LCR65543 LMN65543 LWJ65543 MGF65543 MQB65543 MZX65543 NJT65543 NTP65543 ODL65543 ONH65543 OXD65543 PGZ65543 PQV65543 QAR65543 QKN65543 QUJ65543 REF65543 ROB65543 RXX65543 SHT65543 SRP65543 TBL65543 TLH65543 TVD65543 UEZ65543 UOV65543 UYR65543 VIN65543 VSJ65543 WCF65543 WMB65543 WVX65543 E131079 JL131079 TH131079 ADD131079 AMZ131079 AWV131079 BGR131079 BQN131079 CAJ131079 CKF131079 CUB131079 DDX131079 DNT131079 DXP131079 EHL131079 ERH131079 FBD131079 FKZ131079 FUV131079 GER131079 GON131079 GYJ131079 HIF131079 HSB131079 IBX131079 ILT131079 IVP131079 JFL131079 JPH131079 JZD131079 KIZ131079 KSV131079 LCR131079 LMN131079 LWJ131079 MGF131079 MQB131079 MZX131079 NJT131079 NTP131079 ODL131079 ONH131079 OXD131079 PGZ131079 PQV131079 QAR131079 QKN131079 QUJ131079 REF131079 ROB131079 RXX131079 SHT131079 SRP131079 TBL131079 TLH131079 TVD131079 UEZ131079 UOV131079 UYR131079 VIN131079 VSJ131079 WCF131079 WMB131079 WVX131079 E196615 JL196615 TH196615 ADD196615 AMZ196615 AWV196615 BGR196615 BQN196615 CAJ196615 CKF196615 CUB196615 DDX196615 DNT196615 DXP196615 EHL196615 ERH196615 FBD196615 FKZ196615 FUV196615 GER196615 GON196615 GYJ196615 HIF196615 HSB196615 IBX196615 ILT196615 IVP196615 JFL196615 JPH196615 JZD196615 KIZ196615 KSV196615 LCR196615 LMN196615 LWJ196615 MGF196615 MQB196615 MZX196615 NJT196615 NTP196615 ODL196615 ONH196615 OXD196615 PGZ196615 PQV196615 QAR196615 QKN196615 QUJ196615 REF196615 ROB196615 RXX196615 SHT196615 SRP196615 TBL196615 TLH196615 TVD196615 UEZ196615 UOV196615 UYR196615 VIN196615 VSJ196615 WCF196615 WMB196615 WVX196615 E262151 JL262151 TH262151 ADD262151 AMZ262151 AWV262151 BGR262151 BQN262151 CAJ262151 CKF262151 CUB262151 DDX262151 DNT262151 DXP262151 EHL262151 ERH262151 FBD262151 FKZ262151 FUV262151 GER262151 GON262151 GYJ262151 HIF262151 HSB262151 IBX262151 ILT262151 IVP262151 JFL262151 JPH262151 JZD262151 KIZ262151 KSV262151 LCR262151 LMN262151 LWJ262151 MGF262151 MQB262151 MZX262151 NJT262151 NTP262151 ODL262151 ONH262151 OXD262151 PGZ262151 PQV262151 QAR262151 QKN262151 QUJ262151 REF262151 ROB262151 RXX262151 SHT262151 SRP262151 TBL262151 TLH262151 TVD262151 UEZ262151 UOV262151 UYR262151 VIN262151 VSJ262151 WCF262151 WMB262151 WVX262151 E327687 JL327687 TH327687 ADD327687 AMZ327687 AWV327687 BGR327687 BQN327687 CAJ327687 CKF327687 CUB327687 DDX327687 DNT327687 DXP327687 EHL327687 ERH327687 FBD327687 FKZ327687 FUV327687 GER327687 GON327687 GYJ327687 HIF327687 HSB327687 IBX327687 ILT327687 IVP327687 JFL327687 JPH327687 JZD327687 KIZ327687 KSV327687 LCR327687 LMN327687 LWJ327687 MGF327687 MQB327687 MZX327687 NJT327687 NTP327687 ODL327687 ONH327687 OXD327687 PGZ327687 PQV327687 QAR327687 QKN327687 QUJ327687 REF327687 ROB327687 RXX327687 SHT327687 SRP327687 TBL327687 TLH327687 TVD327687 UEZ327687 UOV327687 UYR327687 VIN327687 VSJ327687 WCF327687 WMB327687 WVX327687 E393223 JL393223 TH393223 ADD393223 AMZ393223 AWV393223 BGR393223 BQN393223 CAJ393223 CKF393223 CUB393223 DDX393223 DNT393223 DXP393223 EHL393223 ERH393223 FBD393223 FKZ393223 FUV393223 GER393223 GON393223 GYJ393223 HIF393223 HSB393223 IBX393223 ILT393223 IVP393223 JFL393223 JPH393223 JZD393223 KIZ393223 KSV393223 LCR393223 LMN393223 LWJ393223 MGF393223 MQB393223 MZX393223 NJT393223 NTP393223 ODL393223 ONH393223 OXD393223 PGZ393223 PQV393223 QAR393223 QKN393223 QUJ393223 REF393223 ROB393223 RXX393223 SHT393223 SRP393223 TBL393223 TLH393223 TVD393223 UEZ393223 UOV393223 UYR393223 VIN393223 VSJ393223 WCF393223 WMB393223 WVX393223 E458759 JL458759 TH458759 ADD458759 AMZ458759 AWV458759 BGR458759 BQN458759 CAJ458759 CKF458759 CUB458759 DDX458759 DNT458759 DXP458759 EHL458759 ERH458759 FBD458759 FKZ458759 FUV458759 GER458759 GON458759 GYJ458759 HIF458759 HSB458759 IBX458759 ILT458759 IVP458759 JFL458759 JPH458759 JZD458759 KIZ458759 KSV458759 LCR458759 LMN458759 LWJ458759 MGF458759 MQB458759 MZX458759 NJT458759 NTP458759 ODL458759 ONH458759 OXD458759 PGZ458759 PQV458759 QAR458759 QKN458759 QUJ458759 REF458759 ROB458759 RXX458759 SHT458759 SRP458759 TBL458759 TLH458759 TVD458759 UEZ458759 UOV458759 UYR458759 VIN458759 VSJ458759 WCF458759 WMB458759 WVX458759 E524295 JL524295 TH524295 ADD524295 AMZ524295 AWV524295 BGR524295 BQN524295 CAJ524295 CKF524295 CUB524295 DDX524295 DNT524295 DXP524295 EHL524295 ERH524295 FBD524295 FKZ524295 FUV524295 GER524295 GON524295 GYJ524295 HIF524295 HSB524295 IBX524295 ILT524295 IVP524295 JFL524295 JPH524295 JZD524295 KIZ524295 KSV524295 LCR524295 LMN524295 LWJ524295 MGF524295 MQB524295 MZX524295 NJT524295 NTP524295 ODL524295 ONH524295 OXD524295 PGZ524295 PQV524295 QAR524295 QKN524295 QUJ524295 REF524295 ROB524295 RXX524295 SHT524295 SRP524295 TBL524295 TLH524295 TVD524295 UEZ524295 UOV524295 UYR524295 VIN524295 VSJ524295 WCF524295 WMB524295 WVX524295 E589831 JL589831 TH589831 ADD589831 AMZ589831 AWV589831 BGR589831 BQN589831 CAJ589831 CKF589831 CUB589831 DDX589831 DNT589831 DXP589831 EHL589831 ERH589831 FBD589831 FKZ589831 FUV589831 GER589831 GON589831 GYJ589831 HIF589831 HSB589831 IBX589831 ILT589831 IVP589831 JFL589831 JPH589831 JZD589831 KIZ589831 KSV589831 LCR589831 LMN589831 LWJ589831 MGF589831 MQB589831 MZX589831 NJT589831 NTP589831 ODL589831 ONH589831 OXD589831 PGZ589831 PQV589831 QAR589831 QKN589831 QUJ589831 REF589831 ROB589831 RXX589831 SHT589831 SRP589831 TBL589831 TLH589831 TVD589831 UEZ589831 UOV589831 UYR589831 VIN589831 VSJ589831 WCF589831 WMB589831 WVX589831 E655367 JL655367 TH655367 ADD655367 AMZ655367 AWV655367 BGR655367 BQN655367 CAJ655367 CKF655367 CUB655367 DDX655367 DNT655367 DXP655367 EHL655367 ERH655367 FBD655367 FKZ655367 FUV655367 GER655367 GON655367 GYJ655367 HIF655367 HSB655367 IBX655367 ILT655367 IVP655367 JFL655367 JPH655367 JZD655367 KIZ655367 KSV655367 LCR655367 LMN655367 LWJ655367 MGF655367 MQB655367 MZX655367 NJT655367 NTP655367 ODL655367 ONH655367 OXD655367 PGZ655367 PQV655367 QAR655367 QKN655367 QUJ655367 REF655367 ROB655367 RXX655367 SHT655367 SRP655367 TBL655367 TLH655367 TVD655367 UEZ655367 UOV655367 UYR655367 VIN655367 VSJ655367 WCF655367 WMB655367 WVX655367 E720903 JL720903 TH720903 ADD720903 AMZ720903 AWV720903 BGR720903 BQN720903 CAJ720903 CKF720903 CUB720903 DDX720903 DNT720903 DXP720903 EHL720903 ERH720903 FBD720903 FKZ720903 FUV720903 GER720903 GON720903 GYJ720903 HIF720903 HSB720903 IBX720903 ILT720903 IVP720903 JFL720903 JPH720903 JZD720903 KIZ720903 KSV720903 LCR720903 LMN720903 LWJ720903 MGF720903 MQB720903 MZX720903 NJT720903 NTP720903 ODL720903 ONH720903 OXD720903 PGZ720903 PQV720903 QAR720903 QKN720903 QUJ720903 REF720903 ROB720903 RXX720903 SHT720903 SRP720903 TBL720903 TLH720903 TVD720903 UEZ720903 UOV720903 UYR720903 VIN720903 VSJ720903 WCF720903 WMB720903 WVX720903 E786439 JL786439 TH786439 ADD786439 AMZ786439 AWV786439 BGR786439 BQN786439 CAJ786439 CKF786439 CUB786439 DDX786439 DNT786439 DXP786439 EHL786439 ERH786439 FBD786439 FKZ786439 FUV786439 GER786439 GON786439 GYJ786439 HIF786439 HSB786439 IBX786439 ILT786439 IVP786439 JFL786439 JPH786439 JZD786439 KIZ786439 KSV786439 LCR786439 LMN786439 LWJ786439 MGF786439 MQB786439 MZX786439 NJT786439 NTP786439 ODL786439 ONH786439 OXD786439 PGZ786439 PQV786439 QAR786439 QKN786439 QUJ786439 REF786439 ROB786439 RXX786439 SHT786439 SRP786439 TBL786439 TLH786439 TVD786439 UEZ786439 UOV786439 UYR786439 VIN786439 VSJ786439 WCF786439 WMB786439 WVX786439 E851975 JL851975 TH851975 ADD851975 AMZ851975 AWV851975 BGR851975 BQN851975 CAJ851975 CKF851975 CUB851975 DDX851975 DNT851975 DXP851975 EHL851975 ERH851975 FBD851975 FKZ851975 FUV851975 GER851975 GON851975 GYJ851975 HIF851975 HSB851975 IBX851975 ILT851975 IVP851975 JFL851975 JPH851975 JZD851975 KIZ851975 KSV851975 LCR851975 LMN851975 LWJ851975 MGF851975 MQB851975 MZX851975 NJT851975 NTP851975 ODL851975 ONH851975 OXD851975 PGZ851975 PQV851975 QAR851975 QKN851975 QUJ851975 REF851975 ROB851975 RXX851975 SHT851975 SRP851975 TBL851975 TLH851975 TVD851975 UEZ851975 UOV851975 UYR851975 VIN851975 VSJ851975 WCF851975 WMB851975 WVX851975 E917511 JL917511 TH917511 ADD917511 AMZ917511 AWV917511 BGR917511 BQN917511 CAJ917511 CKF917511 CUB917511 DDX917511 DNT917511 DXP917511 EHL917511 ERH917511 FBD917511 FKZ917511 FUV917511 GER917511 GON917511 GYJ917511 HIF917511 HSB917511 IBX917511 ILT917511 IVP917511 JFL917511 JPH917511 JZD917511 KIZ917511 KSV917511 LCR917511 LMN917511 LWJ917511 MGF917511 MQB917511 MZX917511 NJT917511 NTP917511 ODL917511 ONH917511 OXD917511 PGZ917511 PQV917511 QAR917511 QKN917511 QUJ917511 REF917511 ROB917511 RXX917511 SHT917511 SRP917511 TBL917511 TLH917511 TVD917511 UEZ917511 UOV917511 UYR917511 VIN917511 VSJ917511 WCF917511 WMB917511 WVX917511 E983047 JL983047 TH983047 ADD983047 AMZ983047 AWV983047 BGR983047 BQN983047 CAJ983047 CKF983047 CUB983047 DDX983047 DNT983047 DXP983047 EHL983047 ERH983047 FBD983047 FKZ983047 FUV983047 GER983047 GON983047 GYJ983047 HIF983047 HSB983047 IBX983047 ILT983047 IVP983047 JFL983047 JPH983047 JZD983047 KIZ983047 KSV983047 LCR983047 LMN983047 LWJ983047 MGF983047 MQB983047 MZX983047 NJT983047 NTP983047 ODL983047 ONH983047 OXD983047 PGZ983047 PQV983047 QAR983047 QKN983047 QUJ983047 REF983047 ROB983047 RXX983047 SHT983047 SRP983047 TBL983047 TLH983047 TVD983047 UEZ983047 UOV983047 UYR983047 VIN983047 VSJ983047 WCF983047 WMB983047 WVX983047" xr:uid="{0374EB42-F312-40AB-8B02-729AEDBFA33B}"/>
    <dataValidation allowBlank="1" showInputMessage="1" showErrorMessage="1" errorTitle="Date" error="Please enter a date in MM/DD/YYYY format." sqref="E65544:F65544 JL65544:JM65544 TH65544:TI65544 ADD65544:ADE65544 AMZ65544:ANA65544 AWV65544:AWW65544 BGR65544:BGS65544 BQN65544:BQO65544 CAJ65544:CAK65544 CKF65544:CKG65544 CUB65544:CUC65544 DDX65544:DDY65544 DNT65544:DNU65544 DXP65544:DXQ65544 EHL65544:EHM65544 ERH65544:ERI65544 FBD65544:FBE65544 FKZ65544:FLA65544 FUV65544:FUW65544 GER65544:GES65544 GON65544:GOO65544 GYJ65544:GYK65544 HIF65544:HIG65544 HSB65544:HSC65544 IBX65544:IBY65544 ILT65544:ILU65544 IVP65544:IVQ65544 JFL65544:JFM65544 JPH65544:JPI65544 JZD65544:JZE65544 KIZ65544:KJA65544 KSV65544:KSW65544 LCR65544:LCS65544 LMN65544:LMO65544 LWJ65544:LWK65544 MGF65544:MGG65544 MQB65544:MQC65544 MZX65544:MZY65544 NJT65544:NJU65544 NTP65544:NTQ65544 ODL65544:ODM65544 ONH65544:ONI65544 OXD65544:OXE65544 PGZ65544:PHA65544 PQV65544:PQW65544 QAR65544:QAS65544 QKN65544:QKO65544 QUJ65544:QUK65544 REF65544:REG65544 ROB65544:ROC65544 RXX65544:RXY65544 SHT65544:SHU65544 SRP65544:SRQ65544 TBL65544:TBM65544 TLH65544:TLI65544 TVD65544:TVE65544 UEZ65544:UFA65544 UOV65544:UOW65544 UYR65544:UYS65544 VIN65544:VIO65544 VSJ65544:VSK65544 WCF65544:WCG65544 WMB65544:WMC65544 WVX65544:WVY65544 E131080:F131080 JL131080:JM131080 TH131080:TI131080 ADD131080:ADE131080 AMZ131080:ANA131080 AWV131080:AWW131080 BGR131080:BGS131080 BQN131080:BQO131080 CAJ131080:CAK131080 CKF131080:CKG131080 CUB131080:CUC131080 DDX131080:DDY131080 DNT131080:DNU131080 DXP131080:DXQ131080 EHL131080:EHM131080 ERH131080:ERI131080 FBD131080:FBE131080 FKZ131080:FLA131080 FUV131080:FUW131080 GER131080:GES131080 GON131080:GOO131080 GYJ131080:GYK131080 HIF131080:HIG131080 HSB131080:HSC131080 IBX131080:IBY131080 ILT131080:ILU131080 IVP131080:IVQ131080 JFL131080:JFM131080 JPH131080:JPI131080 JZD131080:JZE131080 KIZ131080:KJA131080 KSV131080:KSW131080 LCR131080:LCS131080 LMN131080:LMO131080 LWJ131080:LWK131080 MGF131080:MGG131080 MQB131080:MQC131080 MZX131080:MZY131080 NJT131080:NJU131080 NTP131080:NTQ131080 ODL131080:ODM131080 ONH131080:ONI131080 OXD131080:OXE131080 PGZ131080:PHA131080 PQV131080:PQW131080 QAR131080:QAS131080 QKN131080:QKO131080 QUJ131080:QUK131080 REF131080:REG131080 ROB131080:ROC131080 RXX131080:RXY131080 SHT131080:SHU131080 SRP131080:SRQ131080 TBL131080:TBM131080 TLH131080:TLI131080 TVD131080:TVE131080 UEZ131080:UFA131080 UOV131080:UOW131080 UYR131080:UYS131080 VIN131080:VIO131080 VSJ131080:VSK131080 WCF131080:WCG131080 WMB131080:WMC131080 WVX131080:WVY131080 E196616:F196616 JL196616:JM196616 TH196616:TI196616 ADD196616:ADE196616 AMZ196616:ANA196616 AWV196616:AWW196616 BGR196616:BGS196616 BQN196616:BQO196616 CAJ196616:CAK196616 CKF196616:CKG196616 CUB196616:CUC196616 DDX196616:DDY196616 DNT196616:DNU196616 DXP196616:DXQ196616 EHL196616:EHM196616 ERH196616:ERI196616 FBD196616:FBE196616 FKZ196616:FLA196616 FUV196616:FUW196616 GER196616:GES196616 GON196616:GOO196616 GYJ196616:GYK196616 HIF196616:HIG196616 HSB196616:HSC196616 IBX196616:IBY196616 ILT196616:ILU196616 IVP196616:IVQ196616 JFL196616:JFM196616 JPH196616:JPI196616 JZD196616:JZE196616 KIZ196616:KJA196616 KSV196616:KSW196616 LCR196616:LCS196616 LMN196616:LMO196616 LWJ196616:LWK196616 MGF196616:MGG196616 MQB196616:MQC196616 MZX196616:MZY196616 NJT196616:NJU196616 NTP196616:NTQ196616 ODL196616:ODM196616 ONH196616:ONI196616 OXD196616:OXE196616 PGZ196616:PHA196616 PQV196616:PQW196616 QAR196616:QAS196616 QKN196616:QKO196616 QUJ196616:QUK196616 REF196616:REG196616 ROB196616:ROC196616 RXX196616:RXY196616 SHT196616:SHU196616 SRP196616:SRQ196616 TBL196616:TBM196616 TLH196616:TLI196616 TVD196616:TVE196616 UEZ196616:UFA196616 UOV196616:UOW196616 UYR196616:UYS196616 VIN196616:VIO196616 VSJ196616:VSK196616 WCF196616:WCG196616 WMB196616:WMC196616 WVX196616:WVY196616 E262152:F262152 JL262152:JM262152 TH262152:TI262152 ADD262152:ADE262152 AMZ262152:ANA262152 AWV262152:AWW262152 BGR262152:BGS262152 BQN262152:BQO262152 CAJ262152:CAK262152 CKF262152:CKG262152 CUB262152:CUC262152 DDX262152:DDY262152 DNT262152:DNU262152 DXP262152:DXQ262152 EHL262152:EHM262152 ERH262152:ERI262152 FBD262152:FBE262152 FKZ262152:FLA262152 FUV262152:FUW262152 GER262152:GES262152 GON262152:GOO262152 GYJ262152:GYK262152 HIF262152:HIG262152 HSB262152:HSC262152 IBX262152:IBY262152 ILT262152:ILU262152 IVP262152:IVQ262152 JFL262152:JFM262152 JPH262152:JPI262152 JZD262152:JZE262152 KIZ262152:KJA262152 KSV262152:KSW262152 LCR262152:LCS262152 LMN262152:LMO262152 LWJ262152:LWK262152 MGF262152:MGG262152 MQB262152:MQC262152 MZX262152:MZY262152 NJT262152:NJU262152 NTP262152:NTQ262152 ODL262152:ODM262152 ONH262152:ONI262152 OXD262152:OXE262152 PGZ262152:PHA262152 PQV262152:PQW262152 QAR262152:QAS262152 QKN262152:QKO262152 QUJ262152:QUK262152 REF262152:REG262152 ROB262152:ROC262152 RXX262152:RXY262152 SHT262152:SHU262152 SRP262152:SRQ262152 TBL262152:TBM262152 TLH262152:TLI262152 TVD262152:TVE262152 UEZ262152:UFA262152 UOV262152:UOW262152 UYR262152:UYS262152 VIN262152:VIO262152 VSJ262152:VSK262152 WCF262152:WCG262152 WMB262152:WMC262152 WVX262152:WVY262152 E327688:F327688 JL327688:JM327688 TH327688:TI327688 ADD327688:ADE327688 AMZ327688:ANA327688 AWV327688:AWW327688 BGR327688:BGS327688 BQN327688:BQO327688 CAJ327688:CAK327688 CKF327688:CKG327688 CUB327688:CUC327688 DDX327688:DDY327688 DNT327688:DNU327688 DXP327688:DXQ327688 EHL327688:EHM327688 ERH327688:ERI327688 FBD327688:FBE327688 FKZ327688:FLA327688 FUV327688:FUW327688 GER327688:GES327688 GON327688:GOO327688 GYJ327688:GYK327688 HIF327688:HIG327688 HSB327688:HSC327688 IBX327688:IBY327688 ILT327688:ILU327688 IVP327688:IVQ327688 JFL327688:JFM327688 JPH327688:JPI327688 JZD327688:JZE327688 KIZ327688:KJA327688 KSV327688:KSW327688 LCR327688:LCS327688 LMN327688:LMO327688 LWJ327688:LWK327688 MGF327688:MGG327688 MQB327688:MQC327688 MZX327688:MZY327688 NJT327688:NJU327688 NTP327688:NTQ327688 ODL327688:ODM327688 ONH327688:ONI327688 OXD327688:OXE327688 PGZ327688:PHA327688 PQV327688:PQW327688 QAR327688:QAS327688 QKN327688:QKO327688 QUJ327688:QUK327688 REF327688:REG327688 ROB327688:ROC327688 RXX327688:RXY327688 SHT327688:SHU327688 SRP327688:SRQ327688 TBL327688:TBM327688 TLH327688:TLI327688 TVD327688:TVE327688 UEZ327688:UFA327688 UOV327688:UOW327688 UYR327688:UYS327688 VIN327688:VIO327688 VSJ327688:VSK327688 WCF327688:WCG327688 WMB327688:WMC327688 WVX327688:WVY327688 E393224:F393224 JL393224:JM393224 TH393224:TI393224 ADD393224:ADE393224 AMZ393224:ANA393224 AWV393224:AWW393224 BGR393224:BGS393224 BQN393224:BQO393224 CAJ393224:CAK393224 CKF393224:CKG393224 CUB393224:CUC393224 DDX393224:DDY393224 DNT393224:DNU393224 DXP393224:DXQ393224 EHL393224:EHM393224 ERH393224:ERI393224 FBD393224:FBE393224 FKZ393224:FLA393224 FUV393224:FUW393224 GER393224:GES393224 GON393224:GOO393224 GYJ393224:GYK393224 HIF393224:HIG393224 HSB393224:HSC393224 IBX393224:IBY393224 ILT393224:ILU393224 IVP393224:IVQ393224 JFL393224:JFM393224 JPH393224:JPI393224 JZD393224:JZE393224 KIZ393224:KJA393224 KSV393224:KSW393224 LCR393224:LCS393224 LMN393224:LMO393224 LWJ393224:LWK393224 MGF393224:MGG393224 MQB393224:MQC393224 MZX393224:MZY393224 NJT393224:NJU393224 NTP393224:NTQ393224 ODL393224:ODM393224 ONH393224:ONI393224 OXD393224:OXE393224 PGZ393224:PHA393224 PQV393224:PQW393224 QAR393224:QAS393224 QKN393224:QKO393224 QUJ393224:QUK393224 REF393224:REG393224 ROB393224:ROC393224 RXX393224:RXY393224 SHT393224:SHU393224 SRP393224:SRQ393224 TBL393224:TBM393224 TLH393224:TLI393224 TVD393224:TVE393224 UEZ393224:UFA393224 UOV393224:UOW393224 UYR393224:UYS393224 VIN393224:VIO393224 VSJ393224:VSK393224 WCF393224:WCG393224 WMB393224:WMC393224 WVX393224:WVY393224 E458760:F458760 JL458760:JM458760 TH458760:TI458760 ADD458760:ADE458760 AMZ458760:ANA458760 AWV458760:AWW458760 BGR458760:BGS458760 BQN458760:BQO458760 CAJ458760:CAK458760 CKF458760:CKG458760 CUB458760:CUC458760 DDX458760:DDY458760 DNT458760:DNU458760 DXP458760:DXQ458760 EHL458760:EHM458760 ERH458760:ERI458760 FBD458760:FBE458760 FKZ458760:FLA458760 FUV458760:FUW458760 GER458760:GES458760 GON458760:GOO458760 GYJ458760:GYK458760 HIF458760:HIG458760 HSB458760:HSC458760 IBX458760:IBY458760 ILT458760:ILU458760 IVP458760:IVQ458760 JFL458760:JFM458760 JPH458760:JPI458760 JZD458760:JZE458760 KIZ458760:KJA458760 KSV458760:KSW458760 LCR458760:LCS458760 LMN458760:LMO458760 LWJ458760:LWK458760 MGF458760:MGG458760 MQB458760:MQC458760 MZX458760:MZY458760 NJT458760:NJU458760 NTP458760:NTQ458760 ODL458760:ODM458760 ONH458760:ONI458760 OXD458760:OXE458760 PGZ458760:PHA458760 PQV458760:PQW458760 QAR458760:QAS458760 QKN458760:QKO458760 QUJ458760:QUK458760 REF458760:REG458760 ROB458760:ROC458760 RXX458760:RXY458760 SHT458760:SHU458760 SRP458760:SRQ458760 TBL458760:TBM458760 TLH458760:TLI458760 TVD458760:TVE458760 UEZ458760:UFA458760 UOV458760:UOW458760 UYR458760:UYS458760 VIN458760:VIO458760 VSJ458760:VSK458760 WCF458760:WCG458760 WMB458760:WMC458760 WVX458760:WVY458760 E524296:F524296 JL524296:JM524296 TH524296:TI524296 ADD524296:ADE524296 AMZ524296:ANA524296 AWV524296:AWW524296 BGR524296:BGS524296 BQN524296:BQO524296 CAJ524296:CAK524296 CKF524296:CKG524296 CUB524296:CUC524296 DDX524296:DDY524296 DNT524296:DNU524296 DXP524296:DXQ524296 EHL524296:EHM524296 ERH524296:ERI524296 FBD524296:FBE524296 FKZ524296:FLA524296 FUV524296:FUW524296 GER524296:GES524296 GON524296:GOO524296 GYJ524296:GYK524296 HIF524296:HIG524296 HSB524296:HSC524296 IBX524296:IBY524296 ILT524296:ILU524296 IVP524296:IVQ524296 JFL524296:JFM524296 JPH524296:JPI524296 JZD524296:JZE524296 KIZ524296:KJA524296 KSV524296:KSW524296 LCR524296:LCS524296 LMN524296:LMO524296 LWJ524296:LWK524296 MGF524296:MGG524296 MQB524296:MQC524296 MZX524296:MZY524296 NJT524296:NJU524296 NTP524296:NTQ524296 ODL524296:ODM524296 ONH524296:ONI524296 OXD524296:OXE524296 PGZ524296:PHA524296 PQV524296:PQW524296 QAR524296:QAS524296 QKN524296:QKO524296 QUJ524296:QUK524296 REF524296:REG524296 ROB524296:ROC524296 RXX524296:RXY524296 SHT524296:SHU524296 SRP524296:SRQ524296 TBL524296:TBM524296 TLH524296:TLI524296 TVD524296:TVE524296 UEZ524296:UFA524296 UOV524296:UOW524296 UYR524296:UYS524296 VIN524296:VIO524296 VSJ524296:VSK524296 WCF524296:WCG524296 WMB524296:WMC524296 WVX524296:WVY524296 E589832:F589832 JL589832:JM589832 TH589832:TI589832 ADD589832:ADE589832 AMZ589832:ANA589832 AWV589832:AWW589832 BGR589832:BGS589832 BQN589832:BQO589832 CAJ589832:CAK589832 CKF589832:CKG589832 CUB589832:CUC589832 DDX589832:DDY589832 DNT589832:DNU589832 DXP589832:DXQ589832 EHL589832:EHM589832 ERH589832:ERI589832 FBD589832:FBE589832 FKZ589832:FLA589832 FUV589832:FUW589832 GER589832:GES589832 GON589832:GOO589832 GYJ589832:GYK589832 HIF589832:HIG589832 HSB589832:HSC589832 IBX589832:IBY589832 ILT589832:ILU589832 IVP589832:IVQ589832 JFL589832:JFM589832 JPH589832:JPI589832 JZD589832:JZE589832 KIZ589832:KJA589832 KSV589832:KSW589832 LCR589832:LCS589832 LMN589832:LMO589832 LWJ589832:LWK589832 MGF589832:MGG589832 MQB589832:MQC589832 MZX589832:MZY589832 NJT589832:NJU589832 NTP589832:NTQ589832 ODL589832:ODM589832 ONH589832:ONI589832 OXD589832:OXE589832 PGZ589832:PHA589832 PQV589832:PQW589832 QAR589832:QAS589832 QKN589832:QKO589832 QUJ589832:QUK589832 REF589832:REG589832 ROB589832:ROC589832 RXX589832:RXY589832 SHT589832:SHU589832 SRP589832:SRQ589832 TBL589832:TBM589832 TLH589832:TLI589832 TVD589832:TVE589832 UEZ589832:UFA589832 UOV589832:UOW589832 UYR589832:UYS589832 VIN589832:VIO589832 VSJ589832:VSK589832 WCF589832:WCG589832 WMB589832:WMC589832 WVX589832:WVY589832 E655368:F655368 JL655368:JM655368 TH655368:TI655368 ADD655368:ADE655368 AMZ655368:ANA655368 AWV655368:AWW655368 BGR655368:BGS655368 BQN655368:BQO655368 CAJ655368:CAK655368 CKF655368:CKG655368 CUB655368:CUC655368 DDX655368:DDY655368 DNT655368:DNU655368 DXP655368:DXQ655368 EHL655368:EHM655368 ERH655368:ERI655368 FBD655368:FBE655368 FKZ655368:FLA655368 FUV655368:FUW655368 GER655368:GES655368 GON655368:GOO655368 GYJ655368:GYK655368 HIF655368:HIG655368 HSB655368:HSC655368 IBX655368:IBY655368 ILT655368:ILU655368 IVP655368:IVQ655368 JFL655368:JFM655368 JPH655368:JPI655368 JZD655368:JZE655368 KIZ655368:KJA655368 KSV655368:KSW655368 LCR655368:LCS655368 LMN655368:LMO655368 LWJ655368:LWK655368 MGF655368:MGG655368 MQB655368:MQC655368 MZX655368:MZY655368 NJT655368:NJU655368 NTP655368:NTQ655368 ODL655368:ODM655368 ONH655368:ONI655368 OXD655368:OXE655368 PGZ655368:PHA655368 PQV655368:PQW655368 QAR655368:QAS655368 QKN655368:QKO655368 QUJ655368:QUK655368 REF655368:REG655368 ROB655368:ROC655368 RXX655368:RXY655368 SHT655368:SHU655368 SRP655368:SRQ655368 TBL655368:TBM655368 TLH655368:TLI655368 TVD655368:TVE655368 UEZ655368:UFA655368 UOV655368:UOW655368 UYR655368:UYS655368 VIN655368:VIO655368 VSJ655368:VSK655368 WCF655368:WCG655368 WMB655368:WMC655368 WVX655368:WVY655368 E720904:F720904 JL720904:JM720904 TH720904:TI720904 ADD720904:ADE720904 AMZ720904:ANA720904 AWV720904:AWW720904 BGR720904:BGS720904 BQN720904:BQO720904 CAJ720904:CAK720904 CKF720904:CKG720904 CUB720904:CUC720904 DDX720904:DDY720904 DNT720904:DNU720904 DXP720904:DXQ720904 EHL720904:EHM720904 ERH720904:ERI720904 FBD720904:FBE720904 FKZ720904:FLA720904 FUV720904:FUW720904 GER720904:GES720904 GON720904:GOO720904 GYJ720904:GYK720904 HIF720904:HIG720904 HSB720904:HSC720904 IBX720904:IBY720904 ILT720904:ILU720904 IVP720904:IVQ720904 JFL720904:JFM720904 JPH720904:JPI720904 JZD720904:JZE720904 KIZ720904:KJA720904 KSV720904:KSW720904 LCR720904:LCS720904 LMN720904:LMO720904 LWJ720904:LWK720904 MGF720904:MGG720904 MQB720904:MQC720904 MZX720904:MZY720904 NJT720904:NJU720904 NTP720904:NTQ720904 ODL720904:ODM720904 ONH720904:ONI720904 OXD720904:OXE720904 PGZ720904:PHA720904 PQV720904:PQW720904 QAR720904:QAS720904 QKN720904:QKO720904 QUJ720904:QUK720904 REF720904:REG720904 ROB720904:ROC720904 RXX720904:RXY720904 SHT720904:SHU720904 SRP720904:SRQ720904 TBL720904:TBM720904 TLH720904:TLI720904 TVD720904:TVE720904 UEZ720904:UFA720904 UOV720904:UOW720904 UYR720904:UYS720904 VIN720904:VIO720904 VSJ720904:VSK720904 WCF720904:WCG720904 WMB720904:WMC720904 WVX720904:WVY720904 E786440:F786440 JL786440:JM786440 TH786440:TI786440 ADD786440:ADE786440 AMZ786440:ANA786440 AWV786440:AWW786440 BGR786440:BGS786440 BQN786440:BQO786440 CAJ786440:CAK786440 CKF786440:CKG786440 CUB786440:CUC786440 DDX786440:DDY786440 DNT786440:DNU786440 DXP786440:DXQ786440 EHL786440:EHM786440 ERH786440:ERI786440 FBD786440:FBE786440 FKZ786440:FLA786440 FUV786440:FUW786440 GER786440:GES786440 GON786440:GOO786440 GYJ786440:GYK786440 HIF786440:HIG786440 HSB786440:HSC786440 IBX786440:IBY786440 ILT786440:ILU786440 IVP786440:IVQ786440 JFL786440:JFM786440 JPH786440:JPI786440 JZD786440:JZE786440 KIZ786440:KJA786440 KSV786440:KSW786440 LCR786440:LCS786440 LMN786440:LMO786440 LWJ786440:LWK786440 MGF786440:MGG786440 MQB786440:MQC786440 MZX786440:MZY786440 NJT786440:NJU786440 NTP786440:NTQ786440 ODL786440:ODM786440 ONH786440:ONI786440 OXD786440:OXE786440 PGZ786440:PHA786440 PQV786440:PQW786440 QAR786440:QAS786440 QKN786440:QKO786440 QUJ786440:QUK786440 REF786440:REG786440 ROB786440:ROC786440 RXX786440:RXY786440 SHT786440:SHU786440 SRP786440:SRQ786440 TBL786440:TBM786440 TLH786440:TLI786440 TVD786440:TVE786440 UEZ786440:UFA786440 UOV786440:UOW786440 UYR786440:UYS786440 VIN786440:VIO786440 VSJ786440:VSK786440 WCF786440:WCG786440 WMB786440:WMC786440 WVX786440:WVY786440 E851976:F851976 JL851976:JM851976 TH851976:TI851976 ADD851976:ADE851976 AMZ851976:ANA851976 AWV851976:AWW851976 BGR851976:BGS851976 BQN851976:BQO851976 CAJ851976:CAK851976 CKF851976:CKG851976 CUB851976:CUC851976 DDX851976:DDY851976 DNT851976:DNU851976 DXP851976:DXQ851976 EHL851976:EHM851976 ERH851976:ERI851976 FBD851976:FBE851976 FKZ851976:FLA851976 FUV851976:FUW851976 GER851976:GES851976 GON851976:GOO851976 GYJ851976:GYK851976 HIF851976:HIG851976 HSB851976:HSC851976 IBX851976:IBY851976 ILT851976:ILU851976 IVP851976:IVQ851976 JFL851976:JFM851976 JPH851976:JPI851976 JZD851976:JZE851976 KIZ851976:KJA851976 KSV851976:KSW851976 LCR851976:LCS851976 LMN851976:LMO851976 LWJ851976:LWK851976 MGF851976:MGG851976 MQB851976:MQC851976 MZX851976:MZY851976 NJT851976:NJU851976 NTP851976:NTQ851976 ODL851976:ODM851976 ONH851976:ONI851976 OXD851976:OXE851976 PGZ851976:PHA851976 PQV851976:PQW851976 QAR851976:QAS851976 QKN851976:QKO851976 QUJ851976:QUK851976 REF851976:REG851976 ROB851976:ROC851976 RXX851976:RXY851976 SHT851976:SHU851976 SRP851976:SRQ851976 TBL851976:TBM851976 TLH851976:TLI851976 TVD851976:TVE851976 UEZ851976:UFA851976 UOV851976:UOW851976 UYR851976:UYS851976 VIN851976:VIO851976 VSJ851976:VSK851976 WCF851976:WCG851976 WMB851976:WMC851976 WVX851976:WVY851976 E917512:F917512 JL917512:JM917512 TH917512:TI917512 ADD917512:ADE917512 AMZ917512:ANA917512 AWV917512:AWW917512 BGR917512:BGS917512 BQN917512:BQO917512 CAJ917512:CAK917512 CKF917512:CKG917512 CUB917512:CUC917512 DDX917512:DDY917512 DNT917512:DNU917512 DXP917512:DXQ917512 EHL917512:EHM917512 ERH917512:ERI917512 FBD917512:FBE917512 FKZ917512:FLA917512 FUV917512:FUW917512 GER917512:GES917512 GON917512:GOO917512 GYJ917512:GYK917512 HIF917512:HIG917512 HSB917512:HSC917512 IBX917512:IBY917512 ILT917512:ILU917512 IVP917512:IVQ917512 JFL917512:JFM917512 JPH917512:JPI917512 JZD917512:JZE917512 KIZ917512:KJA917512 KSV917512:KSW917512 LCR917512:LCS917512 LMN917512:LMO917512 LWJ917512:LWK917512 MGF917512:MGG917512 MQB917512:MQC917512 MZX917512:MZY917512 NJT917512:NJU917512 NTP917512:NTQ917512 ODL917512:ODM917512 ONH917512:ONI917512 OXD917512:OXE917512 PGZ917512:PHA917512 PQV917512:PQW917512 QAR917512:QAS917512 QKN917512:QKO917512 QUJ917512:QUK917512 REF917512:REG917512 ROB917512:ROC917512 RXX917512:RXY917512 SHT917512:SHU917512 SRP917512:SRQ917512 TBL917512:TBM917512 TLH917512:TLI917512 TVD917512:TVE917512 UEZ917512:UFA917512 UOV917512:UOW917512 UYR917512:UYS917512 VIN917512:VIO917512 VSJ917512:VSK917512 WCF917512:WCG917512 WMB917512:WMC917512 WVX917512:WVY917512 E983048:F983048 JL983048:JM983048 TH983048:TI983048 ADD983048:ADE983048 AMZ983048:ANA983048 AWV983048:AWW983048 BGR983048:BGS983048 BQN983048:BQO983048 CAJ983048:CAK983048 CKF983048:CKG983048 CUB983048:CUC983048 DDX983048:DDY983048 DNT983048:DNU983048 DXP983048:DXQ983048 EHL983048:EHM983048 ERH983048:ERI983048 FBD983048:FBE983048 FKZ983048:FLA983048 FUV983048:FUW983048 GER983048:GES983048 GON983048:GOO983048 GYJ983048:GYK983048 HIF983048:HIG983048 HSB983048:HSC983048 IBX983048:IBY983048 ILT983048:ILU983048 IVP983048:IVQ983048 JFL983048:JFM983048 JPH983048:JPI983048 JZD983048:JZE983048 KIZ983048:KJA983048 KSV983048:KSW983048 LCR983048:LCS983048 LMN983048:LMO983048 LWJ983048:LWK983048 MGF983048:MGG983048 MQB983048:MQC983048 MZX983048:MZY983048 NJT983048:NJU983048 NTP983048:NTQ983048 ODL983048:ODM983048 ONH983048:ONI983048 OXD983048:OXE983048 PGZ983048:PHA983048 PQV983048:PQW983048 QAR983048:QAS983048 QKN983048:QKO983048 QUJ983048:QUK983048 REF983048:REG983048 ROB983048:ROC983048 RXX983048:RXY983048 SHT983048:SHU983048 SRP983048:SRQ983048 TBL983048:TBM983048 TLH983048:TLI983048 TVD983048:TVE983048 UEZ983048:UFA983048 UOV983048:UOW983048 UYR983048:UYS983048 VIN983048:VIO983048 VSJ983048:VSK983048 WCF983048:WCG983048 WMB983048:WMC983048 WVX983048:WVY983048 E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E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E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E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E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E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E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E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E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E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E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E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E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E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E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E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xr:uid="{A44E2B6D-68A7-4C58-9F86-C8080ED197A8}"/>
    <dataValidation type="list" allowBlank="1" showInputMessage="1" showErrorMessage="1" sqref="WVX983053:WYA983053 JL14:LO14 TH14:VK14 ADD14:AFG14 AMZ14:APC14 AWV14:AYY14 BGR14:BIU14 BQN14:BSQ14 CAJ14:CCM14 CKF14:CMI14 CUB14:CWE14 DDX14:DGA14 DNT14:DPW14 DXP14:DZS14 EHL14:EJO14 ERH14:ETK14 FBD14:FDG14 FKZ14:FNC14 FUV14:FWY14 GER14:GGU14 GON14:GQQ14 GYJ14:HAM14 HIF14:HKI14 HSB14:HUE14 IBX14:IEA14 ILT14:INW14 IVP14:IXS14 JFL14:JHO14 JPH14:JRK14 JZD14:KBG14 KIZ14:KLC14 KSV14:KUY14 LCR14:LEU14 LMN14:LOQ14 LWJ14:LYM14 MGF14:MII14 MQB14:MSE14 MZX14:NCA14 NJT14:NLW14 NTP14:NVS14 ODL14:OFO14 ONH14:OPK14 OXD14:OZG14 PGZ14:PJC14 PQV14:PSY14 QAR14:QCU14 QKN14:QMQ14 QUJ14:QWM14 REF14:RGI14 ROB14:RQE14 RXX14:SAA14 SHT14:SJW14 SRP14:STS14 TBL14:TDO14 TLH14:TNK14 TVD14:TXG14 UEZ14:UHC14 UOV14:UQY14 UYR14:VAU14 VIN14:VKQ14 VSJ14:VUM14 WCF14:WEI14 WMB14:WOE14 WVX14:WYA14 E65549:BS65549 JL65549:LO65549 TH65549:VK65549 ADD65549:AFG65549 AMZ65549:APC65549 AWV65549:AYY65549 BGR65549:BIU65549 BQN65549:BSQ65549 CAJ65549:CCM65549 CKF65549:CMI65549 CUB65549:CWE65549 DDX65549:DGA65549 DNT65549:DPW65549 DXP65549:DZS65549 EHL65549:EJO65549 ERH65549:ETK65549 FBD65549:FDG65549 FKZ65549:FNC65549 FUV65549:FWY65549 GER65549:GGU65549 GON65549:GQQ65549 GYJ65549:HAM65549 HIF65549:HKI65549 HSB65549:HUE65549 IBX65549:IEA65549 ILT65549:INW65549 IVP65549:IXS65549 JFL65549:JHO65549 JPH65549:JRK65549 JZD65549:KBG65549 KIZ65549:KLC65549 KSV65549:KUY65549 LCR65549:LEU65549 LMN65549:LOQ65549 LWJ65549:LYM65549 MGF65549:MII65549 MQB65549:MSE65549 MZX65549:NCA65549 NJT65549:NLW65549 NTP65549:NVS65549 ODL65549:OFO65549 ONH65549:OPK65549 OXD65549:OZG65549 PGZ65549:PJC65549 PQV65549:PSY65549 QAR65549:QCU65549 QKN65549:QMQ65549 QUJ65549:QWM65549 REF65549:RGI65549 ROB65549:RQE65549 RXX65549:SAA65549 SHT65549:SJW65549 SRP65549:STS65549 TBL65549:TDO65549 TLH65549:TNK65549 TVD65549:TXG65549 UEZ65549:UHC65549 UOV65549:UQY65549 UYR65549:VAU65549 VIN65549:VKQ65549 VSJ65549:VUM65549 WCF65549:WEI65549 WMB65549:WOE65549 WVX65549:WYA65549 E131085:BS131085 JL131085:LO131085 TH131085:VK131085 ADD131085:AFG131085 AMZ131085:APC131085 AWV131085:AYY131085 BGR131085:BIU131085 BQN131085:BSQ131085 CAJ131085:CCM131085 CKF131085:CMI131085 CUB131085:CWE131085 DDX131085:DGA131085 DNT131085:DPW131085 DXP131085:DZS131085 EHL131085:EJO131085 ERH131085:ETK131085 FBD131085:FDG131085 FKZ131085:FNC131085 FUV131085:FWY131085 GER131085:GGU131085 GON131085:GQQ131085 GYJ131085:HAM131085 HIF131085:HKI131085 HSB131085:HUE131085 IBX131085:IEA131085 ILT131085:INW131085 IVP131085:IXS131085 JFL131085:JHO131085 JPH131085:JRK131085 JZD131085:KBG131085 KIZ131085:KLC131085 KSV131085:KUY131085 LCR131085:LEU131085 LMN131085:LOQ131085 LWJ131085:LYM131085 MGF131085:MII131085 MQB131085:MSE131085 MZX131085:NCA131085 NJT131085:NLW131085 NTP131085:NVS131085 ODL131085:OFO131085 ONH131085:OPK131085 OXD131085:OZG131085 PGZ131085:PJC131085 PQV131085:PSY131085 QAR131085:QCU131085 QKN131085:QMQ131085 QUJ131085:QWM131085 REF131085:RGI131085 ROB131085:RQE131085 RXX131085:SAA131085 SHT131085:SJW131085 SRP131085:STS131085 TBL131085:TDO131085 TLH131085:TNK131085 TVD131085:TXG131085 UEZ131085:UHC131085 UOV131085:UQY131085 UYR131085:VAU131085 VIN131085:VKQ131085 VSJ131085:VUM131085 WCF131085:WEI131085 WMB131085:WOE131085 WVX131085:WYA131085 E196621:BS196621 JL196621:LO196621 TH196621:VK196621 ADD196621:AFG196621 AMZ196621:APC196621 AWV196621:AYY196621 BGR196621:BIU196621 BQN196621:BSQ196621 CAJ196621:CCM196621 CKF196621:CMI196621 CUB196621:CWE196621 DDX196621:DGA196621 DNT196621:DPW196621 DXP196621:DZS196621 EHL196621:EJO196621 ERH196621:ETK196621 FBD196621:FDG196621 FKZ196621:FNC196621 FUV196621:FWY196621 GER196621:GGU196621 GON196621:GQQ196621 GYJ196621:HAM196621 HIF196621:HKI196621 HSB196621:HUE196621 IBX196621:IEA196621 ILT196621:INW196621 IVP196621:IXS196621 JFL196621:JHO196621 JPH196621:JRK196621 JZD196621:KBG196621 KIZ196621:KLC196621 KSV196621:KUY196621 LCR196621:LEU196621 LMN196621:LOQ196621 LWJ196621:LYM196621 MGF196621:MII196621 MQB196621:MSE196621 MZX196621:NCA196621 NJT196621:NLW196621 NTP196621:NVS196621 ODL196621:OFO196621 ONH196621:OPK196621 OXD196621:OZG196621 PGZ196621:PJC196621 PQV196621:PSY196621 QAR196621:QCU196621 QKN196621:QMQ196621 QUJ196621:QWM196621 REF196621:RGI196621 ROB196621:RQE196621 RXX196621:SAA196621 SHT196621:SJW196621 SRP196621:STS196621 TBL196621:TDO196621 TLH196621:TNK196621 TVD196621:TXG196621 UEZ196621:UHC196621 UOV196621:UQY196621 UYR196621:VAU196621 VIN196621:VKQ196621 VSJ196621:VUM196621 WCF196621:WEI196621 WMB196621:WOE196621 WVX196621:WYA196621 E262157:BS262157 JL262157:LO262157 TH262157:VK262157 ADD262157:AFG262157 AMZ262157:APC262157 AWV262157:AYY262157 BGR262157:BIU262157 BQN262157:BSQ262157 CAJ262157:CCM262157 CKF262157:CMI262157 CUB262157:CWE262157 DDX262157:DGA262157 DNT262157:DPW262157 DXP262157:DZS262157 EHL262157:EJO262157 ERH262157:ETK262157 FBD262157:FDG262157 FKZ262157:FNC262157 FUV262157:FWY262157 GER262157:GGU262157 GON262157:GQQ262157 GYJ262157:HAM262157 HIF262157:HKI262157 HSB262157:HUE262157 IBX262157:IEA262157 ILT262157:INW262157 IVP262157:IXS262157 JFL262157:JHO262157 JPH262157:JRK262157 JZD262157:KBG262157 KIZ262157:KLC262157 KSV262157:KUY262157 LCR262157:LEU262157 LMN262157:LOQ262157 LWJ262157:LYM262157 MGF262157:MII262157 MQB262157:MSE262157 MZX262157:NCA262157 NJT262157:NLW262157 NTP262157:NVS262157 ODL262157:OFO262157 ONH262157:OPK262157 OXD262157:OZG262157 PGZ262157:PJC262157 PQV262157:PSY262157 QAR262157:QCU262157 QKN262157:QMQ262157 QUJ262157:QWM262157 REF262157:RGI262157 ROB262157:RQE262157 RXX262157:SAA262157 SHT262157:SJW262157 SRP262157:STS262157 TBL262157:TDO262157 TLH262157:TNK262157 TVD262157:TXG262157 UEZ262157:UHC262157 UOV262157:UQY262157 UYR262157:VAU262157 VIN262157:VKQ262157 VSJ262157:VUM262157 WCF262157:WEI262157 WMB262157:WOE262157 WVX262157:WYA262157 E327693:BS327693 JL327693:LO327693 TH327693:VK327693 ADD327693:AFG327693 AMZ327693:APC327693 AWV327693:AYY327693 BGR327693:BIU327693 BQN327693:BSQ327693 CAJ327693:CCM327693 CKF327693:CMI327693 CUB327693:CWE327693 DDX327693:DGA327693 DNT327693:DPW327693 DXP327693:DZS327693 EHL327693:EJO327693 ERH327693:ETK327693 FBD327693:FDG327693 FKZ327693:FNC327693 FUV327693:FWY327693 GER327693:GGU327693 GON327693:GQQ327693 GYJ327693:HAM327693 HIF327693:HKI327693 HSB327693:HUE327693 IBX327693:IEA327693 ILT327693:INW327693 IVP327693:IXS327693 JFL327693:JHO327693 JPH327693:JRK327693 JZD327693:KBG327693 KIZ327693:KLC327693 KSV327693:KUY327693 LCR327693:LEU327693 LMN327693:LOQ327693 LWJ327693:LYM327693 MGF327693:MII327693 MQB327693:MSE327693 MZX327693:NCA327693 NJT327693:NLW327693 NTP327693:NVS327693 ODL327693:OFO327693 ONH327693:OPK327693 OXD327693:OZG327693 PGZ327693:PJC327693 PQV327693:PSY327693 QAR327693:QCU327693 QKN327693:QMQ327693 QUJ327693:QWM327693 REF327693:RGI327693 ROB327693:RQE327693 RXX327693:SAA327693 SHT327693:SJW327693 SRP327693:STS327693 TBL327693:TDO327693 TLH327693:TNK327693 TVD327693:TXG327693 UEZ327693:UHC327693 UOV327693:UQY327693 UYR327693:VAU327693 VIN327693:VKQ327693 VSJ327693:VUM327693 WCF327693:WEI327693 WMB327693:WOE327693 WVX327693:WYA327693 E393229:BS393229 JL393229:LO393229 TH393229:VK393229 ADD393229:AFG393229 AMZ393229:APC393229 AWV393229:AYY393229 BGR393229:BIU393229 BQN393229:BSQ393229 CAJ393229:CCM393229 CKF393229:CMI393229 CUB393229:CWE393229 DDX393229:DGA393229 DNT393229:DPW393229 DXP393229:DZS393229 EHL393229:EJO393229 ERH393229:ETK393229 FBD393229:FDG393229 FKZ393229:FNC393229 FUV393229:FWY393229 GER393229:GGU393229 GON393229:GQQ393229 GYJ393229:HAM393229 HIF393229:HKI393229 HSB393229:HUE393229 IBX393229:IEA393229 ILT393229:INW393229 IVP393229:IXS393229 JFL393229:JHO393229 JPH393229:JRK393229 JZD393229:KBG393229 KIZ393229:KLC393229 KSV393229:KUY393229 LCR393229:LEU393229 LMN393229:LOQ393229 LWJ393229:LYM393229 MGF393229:MII393229 MQB393229:MSE393229 MZX393229:NCA393229 NJT393229:NLW393229 NTP393229:NVS393229 ODL393229:OFO393229 ONH393229:OPK393229 OXD393229:OZG393229 PGZ393229:PJC393229 PQV393229:PSY393229 QAR393229:QCU393229 QKN393229:QMQ393229 QUJ393229:QWM393229 REF393229:RGI393229 ROB393229:RQE393229 RXX393229:SAA393229 SHT393229:SJW393229 SRP393229:STS393229 TBL393229:TDO393229 TLH393229:TNK393229 TVD393229:TXG393229 UEZ393229:UHC393229 UOV393229:UQY393229 UYR393229:VAU393229 VIN393229:VKQ393229 VSJ393229:VUM393229 WCF393229:WEI393229 WMB393229:WOE393229 WVX393229:WYA393229 E458765:BS458765 JL458765:LO458765 TH458765:VK458765 ADD458765:AFG458765 AMZ458765:APC458765 AWV458765:AYY458765 BGR458765:BIU458765 BQN458765:BSQ458765 CAJ458765:CCM458765 CKF458765:CMI458765 CUB458765:CWE458765 DDX458765:DGA458765 DNT458765:DPW458765 DXP458765:DZS458765 EHL458765:EJO458765 ERH458765:ETK458765 FBD458765:FDG458765 FKZ458765:FNC458765 FUV458765:FWY458765 GER458765:GGU458765 GON458765:GQQ458765 GYJ458765:HAM458765 HIF458765:HKI458765 HSB458765:HUE458765 IBX458765:IEA458765 ILT458765:INW458765 IVP458765:IXS458765 JFL458765:JHO458765 JPH458765:JRK458765 JZD458765:KBG458765 KIZ458765:KLC458765 KSV458765:KUY458765 LCR458765:LEU458765 LMN458765:LOQ458765 LWJ458765:LYM458765 MGF458765:MII458765 MQB458765:MSE458765 MZX458765:NCA458765 NJT458765:NLW458765 NTP458765:NVS458765 ODL458765:OFO458765 ONH458765:OPK458765 OXD458765:OZG458765 PGZ458765:PJC458765 PQV458765:PSY458765 QAR458765:QCU458765 QKN458765:QMQ458765 QUJ458765:QWM458765 REF458765:RGI458765 ROB458765:RQE458765 RXX458765:SAA458765 SHT458765:SJW458765 SRP458765:STS458765 TBL458765:TDO458765 TLH458765:TNK458765 TVD458765:TXG458765 UEZ458765:UHC458765 UOV458765:UQY458765 UYR458765:VAU458765 VIN458765:VKQ458765 VSJ458765:VUM458765 WCF458765:WEI458765 WMB458765:WOE458765 WVX458765:WYA458765 E524301:BS524301 JL524301:LO524301 TH524301:VK524301 ADD524301:AFG524301 AMZ524301:APC524301 AWV524301:AYY524301 BGR524301:BIU524301 BQN524301:BSQ524301 CAJ524301:CCM524301 CKF524301:CMI524301 CUB524301:CWE524301 DDX524301:DGA524301 DNT524301:DPW524301 DXP524301:DZS524301 EHL524301:EJO524301 ERH524301:ETK524301 FBD524301:FDG524301 FKZ524301:FNC524301 FUV524301:FWY524301 GER524301:GGU524301 GON524301:GQQ524301 GYJ524301:HAM524301 HIF524301:HKI524301 HSB524301:HUE524301 IBX524301:IEA524301 ILT524301:INW524301 IVP524301:IXS524301 JFL524301:JHO524301 JPH524301:JRK524301 JZD524301:KBG524301 KIZ524301:KLC524301 KSV524301:KUY524301 LCR524301:LEU524301 LMN524301:LOQ524301 LWJ524301:LYM524301 MGF524301:MII524301 MQB524301:MSE524301 MZX524301:NCA524301 NJT524301:NLW524301 NTP524301:NVS524301 ODL524301:OFO524301 ONH524301:OPK524301 OXD524301:OZG524301 PGZ524301:PJC524301 PQV524301:PSY524301 QAR524301:QCU524301 QKN524301:QMQ524301 QUJ524301:QWM524301 REF524301:RGI524301 ROB524301:RQE524301 RXX524301:SAA524301 SHT524301:SJW524301 SRP524301:STS524301 TBL524301:TDO524301 TLH524301:TNK524301 TVD524301:TXG524301 UEZ524301:UHC524301 UOV524301:UQY524301 UYR524301:VAU524301 VIN524301:VKQ524301 VSJ524301:VUM524301 WCF524301:WEI524301 WMB524301:WOE524301 WVX524301:WYA524301 E589837:BS589837 JL589837:LO589837 TH589837:VK589837 ADD589837:AFG589837 AMZ589837:APC589837 AWV589837:AYY589837 BGR589837:BIU589837 BQN589837:BSQ589837 CAJ589837:CCM589837 CKF589837:CMI589837 CUB589837:CWE589837 DDX589837:DGA589837 DNT589837:DPW589837 DXP589837:DZS589837 EHL589837:EJO589837 ERH589837:ETK589837 FBD589837:FDG589837 FKZ589837:FNC589837 FUV589837:FWY589837 GER589837:GGU589837 GON589837:GQQ589837 GYJ589837:HAM589837 HIF589837:HKI589837 HSB589837:HUE589837 IBX589837:IEA589837 ILT589837:INW589837 IVP589837:IXS589837 JFL589837:JHO589837 JPH589837:JRK589837 JZD589837:KBG589837 KIZ589837:KLC589837 KSV589837:KUY589837 LCR589837:LEU589837 LMN589837:LOQ589837 LWJ589837:LYM589837 MGF589837:MII589837 MQB589837:MSE589837 MZX589837:NCA589837 NJT589837:NLW589837 NTP589837:NVS589837 ODL589837:OFO589837 ONH589837:OPK589837 OXD589837:OZG589837 PGZ589837:PJC589837 PQV589837:PSY589837 QAR589837:QCU589837 QKN589837:QMQ589837 QUJ589837:QWM589837 REF589837:RGI589837 ROB589837:RQE589837 RXX589837:SAA589837 SHT589837:SJW589837 SRP589837:STS589837 TBL589837:TDO589837 TLH589837:TNK589837 TVD589837:TXG589837 UEZ589837:UHC589837 UOV589837:UQY589837 UYR589837:VAU589837 VIN589837:VKQ589837 VSJ589837:VUM589837 WCF589837:WEI589837 WMB589837:WOE589837 WVX589837:WYA589837 E655373:BS655373 JL655373:LO655373 TH655373:VK655373 ADD655373:AFG655373 AMZ655373:APC655373 AWV655373:AYY655373 BGR655373:BIU655373 BQN655373:BSQ655373 CAJ655373:CCM655373 CKF655373:CMI655373 CUB655373:CWE655373 DDX655373:DGA655373 DNT655373:DPW655373 DXP655373:DZS655373 EHL655373:EJO655373 ERH655373:ETK655373 FBD655373:FDG655373 FKZ655373:FNC655373 FUV655373:FWY655373 GER655373:GGU655373 GON655373:GQQ655373 GYJ655373:HAM655373 HIF655373:HKI655373 HSB655373:HUE655373 IBX655373:IEA655373 ILT655373:INW655373 IVP655373:IXS655373 JFL655373:JHO655373 JPH655373:JRK655373 JZD655373:KBG655373 KIZ655373:KLC655373 KSV655373:KUY655373 LCR655373:LEU655373 LMN655373:LOQ655373 LWJ655373:LYM655373 MGF655373:MII655373 MQB655373:MSE655373 MZX655373:NCA655373 NJT655373:NLW655373 NTP655373:NVS655373 ODL655373:OFO655373 ONH655373:OPK655373 OXD655373:OZG655373 PGZ655373:PJC655373 PQV655373:PSY655373 QAR655373:QCU655373 QKN655373:QMQ655373 QUJ655373:QWM655373 REF655373:RGI655373 ROB655373:RQE655373 RXX655373:SAA655373 SHT655373:SJW655373 SRP655373:STS655373 TBL655373:TDO655373 TLH655373:TNK655373 TVD655373:TXG655373 UEZ655373:UHC655373 UOV655373:UQY655373 UYR655373:VAU655373 VIN655373:VKQ655373 VSJ655373:VUM655373 WCF655373:WEI655373 WMB655373:WOE655373 WVX655373:WYA655373 E720909:BS720909 JL720909:LO720909 TH720909:VK720909 ADD720909:AFG720909 AMZ720909:APC720909 AWV720909:AYY720909 BGR720909:BIU720909 BQN720909:BSQ720909 CAJ720909:CCM720909 CKF720909:CMI720909 CUB720909:CWE720909 DDX720909:DGA720909 DNT720909:DPW720909 DXP720909:DZS720909 EHL720909:EJO720909 ERH720909:ETK720909 FBD720909:FDG720909 FKZ720909:FNC720909 FUV720909:FWY720909 GER720909:GGU720909 GON720909:GQQ720909 GYJ720909:HAM720909 HIF720909:HKI720909 HSB720909:HUE720909 IBX720909:IEA720909 ILT720909:INW720909 IVP720909:IXS720909 JFL720909:JHO720909 JPH720909:JRK720909 JZD720909:KBG720909 KIZ720909:KLC720909 KSV720909:KUY720909 LCR720909:LEU720909 LMN720909:LOQ720909 LWJ720909:LYM720909 MGF720909:MII720909 MQB720909:MSE720909 MZX720909:NCA720909 NJT720909:NLW720909 NTP720909:NVS720909 ODL720909:OFO720909 ONH720909:OPK720909 OXD720909:OZG720909 PGZ720909:PJC720909 PQV720909:PSY720909 QAR720909:QCU720909 QKN720909:QMQ720909 QUJ720909:QWM720909 REF720909:RGI720909 ROB720909:RQE720909 RXX720909:SAA720909 SHT720909:SJW720909 SRP720909:STS720909 TBL720909:TDO720909 TLH720909:TNK720909 TVD720909:TXG720909 UEZ720909:UHC720909 UOV720909:UQY720909 UYR720909:VAU720909 VIN720909:VKQ720909 VSJ720909:VUM720909 WCF720909:WEI720909 WMB720909:WOE720909 WVX720909:WYA720909 E786445:BS786445 JL786445:LO786445 TH786445:VK786445 ADD786445:AFG786445 AMZ786445:APC786445 AWV786445:AYY786445 BGR786445:BIU786445 BQN786445:BSQ786445 CAJ786445:CCM786445 CKF786445:CMI786445 CUB786445:CWE786445 DDX786445:DGA786445 DNT786445:DPW786445 DXP786445:DZS786445 EHL786445:EJO786445 ERH786445:ETK786445 FBD786445:FDG786445 FKZ786445:FNC786445 FUV786445:FWY786445 GER786445:GGU786445 GON786445:GQQ786445 GYJ786445:HAM786445 HIF786445:HKI786445 HSB786445:HUE786445 IBX786445:IEA786445 ILT786445:INW786445 IVP786445:IXS786445 JFL786445:JHO786445 JPH786445:JRK786445 JZD786445:KBG786445 KIZ786445:KLC786445 KSV786445:KUY786445 LCR786445:LEU786445 LMN786445:LOQ786445 LWJ786445:LYM786445 MGF786445:MII786445 MQB786445:MSE786445 MZX786445:NCA786445 NJT786445:NLW786445 NTP786445:NVS786445 ODL786445:OFO786445 ONH786445:OPK786445 OXD786445:OZG786445 PGZ786445:PJC786445 PQV786445:PSY786445 QAR786445:QCU786445 QKN786445:QMQ786445 QUJ786445:QWM786445 REF786445:RGI786445 ROB786445:RQE786445 RXX786445:SAA786445 SHT786445:SJW786445 SRP786445:STS786445 TBL786445:TDO786445 TLH786445:TNK786445 TVD786445:TXG786445 UEZ786445:UHC786445 UOV786445:UQY786445 UYR786445:VAU786445 VIN786445:VKQ786445 VSJ786445:VUM786445 WCF786445:WEI786445 WMB786445:WOE786445 WVX786445:WYA786445 E851981:BS851981 JL851981:LO851981 TH851981:VK851981 ADD851981:AFG851981 AMZ851981:APC851981 AWV851981:AYY851981 BGR851981:BIU851981 BQN851981:BSQ851981 CAJ851981:CCM851981 CKF851981:CMI851981 CUB851981:CWE851981 DDX851981:DGA851981 DNT851981:DPW851981 DXP851981:DZS851981 EHL851981:EJO851981 ERH851981:ETK851981 FBD851981:FDG851981 FKZ851981:FNC851981 FUV851981:FWY851981 GER851981:GGU851981 GON851981:GQQ851981 GYJ851981:HAM851981 HIF851981:HKI851981 HSB851981:HUE851981 IBX851981:IEA851981 ILT851981:INW851981 IVP851981:IXS851981 JFL851981:JHO851981 JPH851981:JRK851981 JZD851981:KBG851981 KIZ851981:KLC851981 KSV851981:KUY851981 LCR851981:LEU851981 LMN851981:LOQ851981 LWJ851981:LYM851981 MGF851981:MII851981 MQB851981:MSE851981 MZX851981:NCA851981 NJT851981:NLW851981 NTP851981:NVS851981 ODL851981:OFO851981 ONH851981:OPK851981 OXD851981:OZG851981 PGZ851981:PJC851981 PQV851981:PSY851981 QAR851981:QCU851981 QKN851981:QMQ851981 QUJ851981:QWM851981 REF851981:RGI851981 ROB851981:RQE851981 RXX851981:SAA851981 SHT851981:SJW851981 SRP851981:STS851981 TBL851981:TDO851981 TLH851981:TNK851981 TVD851981:TXG851981 UEZ851981:UHC851981 UOV851981:UQY851981 UYR851981:VAU851981 VIN851981:VKQ851981 VSJ851981:VUM851981 WCF851981:WEI851981 WMB851981:WOE851981 WVX851981:WYA851981 E917517:BS917517 JL917517:LO917517 TH917517:VK917517 ADD917517:AFG917517 AMZ917517:APC917517 AWV917517:AYY917517 BGR917517:BIU917517 BQN917517:BSQ917517 CAJ917517:CCM917517 CKF917517:CMI917517 CUB917517:CWE917517 DDX917517:DGA917517 DNT917517:DPW917517 DXP917517:DZS917517 EHL917517:EJO917517 ERH917517:ETK917517 FBD917517:FDG917517 FKZ917517:FNC917517 FUV917517:FWY917517 GER917517:GGU917517 GON917517:GQQ917517 GYJ917517:HAM917517 HIF917517:HKI917517 HSB917517:HUE917517 IBX917517:IEA917517 ILT917517:INW917517 IVP917517:IXS917517 JFL917517:JHO917517 JPH917517:JRK917517 JZD917517:KBG917517 KIZ917517:KLC917517 KSV917517:KUY917517 LCR917517:LEU917517 LMN917517:LOQ917517 LWJ917517:LYM917517 MGF917517:MII917517 MQB917517:MSE917517 MZX917517:NCA917517 NJT917517:NLW917517 NTP917517:NVS917517 ODL917517:OFO917517 ONH917517:OPK917517 OXD917517:OZG917517 PGZ917517:PJC917517 PQV917517:PSY917517 QAR917517:QCU917517 QKN917517:QMQ917517 QUJ917517:QWM917517 REF917517:RGI917517 ROB917517:RQE917517 RXX917517:SAA917517 SHT917517:SJW917517 SRP917517:STS917517 TBL917517:TDO917517 TLH917517:TNK917517 TVD917517:TXG917517 UEZ917517:UHC917517 UOV917517:UQY917517 UYR917517:VAU917517 VIN917517:VKQ917517 VSJ917517:VUM917517 WCF917517:WEI917517 WMB917517:WOE917517 WVX917517:WYA917517 E983053:BS983053 JL983053:LO983053 TH983053:VK983053 ADD983053:AFG983053 AMZ983053:APC983053 AWV983053:AYY983053 BGR983053:BIU983053 BQN983053:BSQ983053 CAJ983053:CCM983053 CKF983053:CMI983053 CUB983053:CWE983053 DDX983053:DGA983053 DNT983053:DPW983053 DXP983053:DZS983053 EHL983053:EJO983053 ERH983053:ETK983053 FBD983053:FDG983053 FKZ983053:FNC983053 FUV983053:FWY983053 GER983053:GGU983053 GON983053:GQQ983053 GYJ983053:HAM983053 HIF983053:HKI983053 HSB983053:HUE983053 IBX983053:IEA983053 ILT983053:INW983053 IVP983053:IXS983053 JFL983053:JHO983053 JPH983053:JRK983053 JZD983053:KBG983053 KIZ983053:KLC983053 KSV983053:KUY983053 LCR983053:LEU983053 LMN983053:LOQ983053 LWJ983053:LYM983053 MGF983053:MII983053 MQB983053:MSE983053 MZX983053:NCA983053 NJT983053:NLW983053 NTP983053:NVS983053 ODL983053:OFO983053 ONH983053:OPK983053 OXD983053:OZG983053 PGZ983053:PJC983053 PQV983053:PSY983053 QAR983053:QCU983053 QKN983053:QMQ983053 QUJ983053:QWM983053 REF983053:RGI983053 ROB983053:RQE983053 RXX983053:SAA983053 SHT983053:SJW983053 SRP983053:STS983053 TBL983053:TDO983053 TLH983053:TNK983053 TVD983053:TXG983053 UEZ983053:UHC983053 UOV983053:UQY983053 UYR983053:VAU983053 VIN983053:VKQ983053 VSJ983053:VUM983053 WCF983053:WEI983053 WMB983053:WOE983053 E14:AW14" xr:uid="{06389055-F86C-4C1F-A5D6-A0C58FE0C1D5}">
      <formula1>"MCO, PIHP, PAHP"</formula1>
    </dataValidation>
  </dataValidations>
  <hyperlinks>
    <hyperlink ref="E5" r:id="rId1" xr:uid="{0B8CE0C8-D7E6-4502-B86A-21340674FE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432E8-C955-4155-AC37-AAF1F34193EF}">
  <dimension ref="A1:WXT52"/>
  <sheetViews>
    <sheetView zoomScale="70" zoomScaleNormal="70" workbookViewId="0">
      <selection activeCell="A8" sqref="A8"/>
    </sheetView>
  </sheetViews>
  <sheetFormatPr defaultColWidth="0" defaultRowHeight="17.25" zeroHeight="1" x14ac:dyDescent="0.3"/>
  <cols>
    <col min="1" max="1" width="6.85546875" style="5" bestFit="1" customWidth="1"/>
    <col min="2" max="2" width="38.85546875" style="5" customWidth="1"/>
    <col min="3" max="3" width="82" style="5" customWidth="1"/>
    <col min="4" max="5" width="42.85546875" style="5" customWidth="1"/>
    <col min="6" max="45" width="42.85546875" style="7" customWidth="1"/>
    <col min="46" max="63" width="42.85546875" style="5" customWidth="1"/>
    <col min="64" max="75" width="30.7109375" style="5" customWidth="1"/>
    <col min="76" max="256" width="9.140625" style="5" hidden="1" customWidth="1"/>
    <col min="257" max="257" width="6.85546875" style="5" hidden="1" customWidth="1"/>
    <col min="258" max="258" width="38.85546875" style="5" hidden="1" customWidth="1"/>
    <col min="259" max="259" width="82" style="5" hidden="1" customWidth="1"/>
    <col min="260" max="320" width="42.85546875" style="5" hidden="1" customWidth="1"/>
    <col min="321" max="512" width="0" style="5" hidden="1"/>
    <col min="513" max="513" width="6.85546875" style="5" hidden="1" customWidth="1"/>
    <col min="514" max="514" width="38.85546875" style="5" hidden="1" customWidth="1"/>
    <col min="515" max="515" width="82" style="5" hidden="1" customWidth="1"/>
    <col min="516" max="576" width="42.85546875" style="5" hidden="1" customWidth="1"/>
    <col min="577" max="768" width="0" style="5" hidden="1"/>
    <col min="769" max="769" width="6.85546875" style="5" hidden="1" customWidth="1"/>
    <col min="770" max="770" width="38.85546875" style="5" hidden="1" customWidth="1"/>
    <col min="771" max="771" width="82" style="5" hidden="1" customWidth="1"/>
    <col min="772" max="832" width="42.85546875" style="5" hidden="1" customWidth="1"/>
    <col min="833" max="1024" width="0" style="5" hidden="1"/>
    <col min="1025" max="1025" width="6.85546875" style="5" hidden="1" customWidth="1"/>
    <col min="1026" max="1026" width="38.85546875" style="5" hidden="1" customWidth="1"/>
    <col min="1027" max="1027" width="82" style="5" hidden="1" customWidth="1"/>
    <col min="1028" max="1088" width="42.85546875" style="5" hidden="1" customWidth="1"/>
    <col min="1089" max="1280" width="0" style="5" hidden="1"/>
    <col min="1281" max="1281" width="6.85546875" style="5" hidden="1" customWidth="1"/>
    <col min="1282" max="1282" width="38.85546875" style="5" hidden="1" customWidth="1"/>
    <col min="1283" max="1283" width="82" style="5" hidden="1" customWidth="1"/>
    <col min="1284" max="1344" width="42.85546875" style="5" hidden="1" customWidth="1"/>
    <col min="1345" max="1536" width="0" style="5" hidden="1"/>
    <col min="1537" max="1537" width="6.85546875" style="5" hidden="1" customWidth="1"/>
    <col min="1538" max="1538" width="38.85546875" style="5" hidden="1" customWidth="1"/>
    <col min="1539" max="1539" width="82" style="5" hidden="1" customWidth="1"/>
    <col min="1540" max="1600" width="42.85546875" style="5" hidden="1" customWidth="1"/>
    <col min="1601" max="1792" width="0" style="5" hidden="1"/>
    <col min="1793" max="1793" width="6.85546875" style="5" hidden="1" customWidth="1"/>
    <col min="1794" max="1794" width="38.85546875" style="5" hidden="1" customWidth="1"/>
    <col min="1795" max="1795" width="82" style="5" hidden="1" customWidth="1"/>
    <col min="1796" max="1856" width="42.85546875" style="5" hidden="1" customWidth="1"/>
    <col min="1857" max="2048" width="0" style="5" hidden="1"/>
    <col min="2049" max="2049" width="6.85546875" style="5" hidden="1" customWidth="1"/>
    <col min="2050" max="2050" width="38.85546875" style="5" hidden="1" customWidth="1"/>
    <col min="2051" max="2051" width="82" style="5" hidden="1" customWidth="1"/>
    <col min="2052" max="2112" width="42.85546875" style="5" hidden="1" customWidth="1"/>
    <col min="2113" max="2304" width="0" style="5" hidden="1"/>
    <col min="2305" max="2305" width="6.85546875" style="5" hidden="1" customWidth="1"/>
    <col min="2306" max="2306" width="38.85546875" style="5" hidden="1" customWidth="1"/>
    <col min="2307" max="2307" width="82" style="5" hidden="1" customWidth="1"/>
    <col min="2308" max="2368" width="42.85546875" style="5" hidden="1" customWidth="1"/>
    <col min="2369" max="2560" width="0" style="5" hidden="1"/>
    <col min="2561" max="2561" width="6.85546875" style="5" hidden="1" customWidth="1"/>
    <col min="2562" max="2562" width="38.85546875" style="5" hidden="1" customWidth="1"/>
    <col min="2563" max="2563" width="82" style="5" hidden="1" customWidth="1"/>
    <col min="2564" max="2624" width="42.85546875" style="5" hidden="1" customWidth="1"/>
    <col min="2625" max="2816" width="0" style="5" hidden="1"/>
    <col min="2817" max="2817" width="6.85546875" style="5" hidden="1" customWidth="1"/>
    <col min="2818" max="2818" width="38.85546875" style="5" hidden="1" customWidth="1"/>
    <col min="2819" max="2819" width="82" style="5" hidden="1" customWidth="1"/>
    <col min="2820" max="2880" width="42.85546875" style="5" hidden="1" customWidth="1"/>
    <col min="2881" max="3072" width="0" style="5" hidden="1"/>
    <col min="3073" max="3073" width="6.85546875" style="5" hidden="1" customWidth="1"/>
    <col min="3074" max="3074" width="38.85546875" style="5" hidden="1" customWidth="1"/>
    <col min="3075" max="3075" width="82" style="5" hidden="1" customWidth="1"/>
    <col min="3076" max="3136" width="42.85546875" style="5" hidden="1" customWidth="1"/>
    <col min="3137" max="3328" width="0" style="5" hidden="1"/>
    <col min="3329" max="3329" width="6.85546875" style="5" hidden="1" customWidth="1"/>
    <col min="3330" max="3330" width="38.85546875" style="5" hidden="1" customWidth="1"/>
    <col min="3331" max="3331" width="82" style="5" hidden="1" customWidth="1"/>
    <col min="3332" max="3392" width="42.85546875" style="5" hidden="1" customWidth="1"/>
    <col min="3393" max="3584" width="0" style="5" hidden="1"/>
    <col min="3585" max="3585" width="6.85546875" style="5" hidden="1" customWidth="1"/>
    <col min="3586" max="3586" width="38.85546875" style="5" hidden="1" customWidth="1"/>
    <col min="3587" max="3587" width="82" style="5" hidden="1" customWidth="1"/>
    <col min="3588" max="3648" width="42.85546875" style="5" hidden="1" customWidth="1"/>
    <col min="3649" max="3840" width="0" style="5" hidden="1"/>
    <col min="3841" max="3841" width="6.85546875" style="5" hidden="1" customWidth="1"/>
    <col min="3842" max="3842" width="38.85546875" style="5" hidden="1" customWidth="1"/>
    <col min="3843" max="3843" width="82" style="5" hidden="1" customWidth="1"/>
    <col min="3844" max="3904" width="42.85546875" style="5" hidden="1" customWidth="1"/>
    <col min="3905" max="4096" width="0" style="5" hidden="1"/>
    <col min="4097" max="4097" width="6.85546875" style="5" hidden="1" customWidth="1"/>
    <col min="4098" max="4098" width="38.85546875" style="5" hidden="1" customWidth="1"/>
    <col min="4099" max="4099" width="82" style="5" hidden="1" customWidth="1"/>
    <col min="4100" max="4160" width="42.85546875" style="5" hidden="1" customWidth="1"/>
    <col min="4161" max="4352" width="0" style="5" hidden="1"/>
    <col min="4353" max="4353" width="6.85546875" style="5" hidden="1" customWidth="1"/>
    <col min="4354" max="4354" width="38.85546875" style="5" hidden="1" customWidth="1"/>
    <col min="4355" max="4355" width="82" style="5" hidden="1" customWidth="1"/>
    <col min="4356" max="4416" width="42.85546875" style="5" hidden="1" customWidth="1"/>
    <col min="4417" max="4608" width="0" style="5" hidden="1"/>
    <col min="4609" max="4609" width="6.85546875" style="5" hidden="1" customWidth="1"/>
    <col min="4610" max="4610" width="38.85546875" style="5" hidden="1" customWidth="1"/>
    <col min="4611" max="4611" width="82" style="5" hidden="1" customWidth="1"/>
    <col min="4612" max="4672" width="42.85546875" style="5" hidden="1" customWidth="1"/>
    <col min="4673" max="4864" width="0" style="5" hidden="1"/>
    <col min="4865" max="4865" width="6.85546875" style="5" hidden="1" customWidth="1"/>
    <col min="4866" max="4866" width="38.85546875" style="5" hidden="1" customWidth="1"/>
    <col min="4867" max="4867" width="82" style="5" hidden="1" customWidth="1"/>
    <col min="4868" max="4928" width="42.85546875" style="5" hidden="1" customWidth="1"/>
    <col min="4929" max="5120" width="0" style="5" hidden="1"/>
    <col min="5121" max="5121" width="6.85546875" style="5" hidden="1" customWidth="1"/>
    <col min="5122" max="5122" width="38.85546875" style="5" hidden="1" customWidth="1"/>
    <col min="5123" max="5123" width="82" style="5" hidden="1" customWidth="1"/>
    <col min="5124" max="5184" width="42.85546875" style="5" hidden="1" customWidth="1"/>
    <col min="5185" max="5376" width="0" style="5" hidden="1"/>
    <col min="5377" max="5377" width="6.85546875" style="5" hidden="1" customWidth="1"/>
    <col min="5378" max="5378" width="38.85546875" style="5" hidden="1" customWidth="1"/>
    <col min="5379" max="5379" width="82" style="5" hidden="1" customWidth="1"/>
    <col min="5380" max="5440" width="42.85546875" style="5" hidden="1" customWidth="1"/>
    <col min="5441" max="5632" width="0" style="5" hidden="1"/>
    <col min="5633" max="5633" width="6.85546875" style="5" hidden="1" customWidth="1"/>
    <col min="5634" max="5634" width="38.85546875" style="5" hidden="1" customWidth="1"/>
    <col min="5635" max="5635" width="82" style="5" hidden="1" customWidth="1"/>
    <col min="5636" max="5696" width="42.85546875" style="5" hidden="1" customWidth="1"/>
    <col min="5697" max="5888" width="0" style="5" hidden="1"/>
    <col min="5889" max="5889" width="6.85546875" style="5" hidden="1" customWidth="1"/>
    <col min="5890" max="5890" width="38.85546875" style="5" hidden="1" customWidth="1"/>
    <col min="5891" max="5891" width="82" style="5" hidden="1" customWidth="1"/>
    <col min="5892" max="5952" width="42.85546875" style="5" hidden="1" customWidth="1"/>
    <col min="5953" max="6144" width="0" style="5" hidden="1"/>
    <col min="6145" max="6145" width="6.85546875" style="5" hidden="1" customWidth="1"/>
    <col min="6146" max="6146" width="38.85546875" style="5" hidden="1" customWidth="1"/>
    <col min="6147" max="6147" width="82" style="5" hidden="1" customWidth="1"/>
    <col min="6148" max="6208" width="42.85546875" style="5" hidden="1" customWidth="1"/>
    <col min="6209" max="6400" width="0" style="5" hidden="1"/>
    <col min="6401" max="6401" width="6.85546875" style="5" hidden="1" customWidth="1"/>
    <col min="6402" max="6402" width="38.85546875" style="5" hidden="1" customWidth="1"/>
    <col min="6403" max="6403" width="82" style="5" hidden="1" customWidth="1"/>
    <col min="6404" max="6464" width="42.85546875" style="5" hidden="1" customWidth="1"/>
    <col min="6465" max="6656" width="0" style="5" hidden="1"/>
    <col min="6657" max="6657" width="6.85546875" style="5" hidden="1" customWidth="1"/>
    <col min="6658" max="6658" width="38.85546875" style="5" hidden="1" customWidth="1"/>
    <col min="6659" max="6659" width="82" style="5" hidden="1" customWidth="1"/>
    <col min="6660" max="6720" width="42.85546875" style="5" hidden="1" customWidth="1"/>
    <col min="6721" max="6912" width="0" style="5" hidden="1"/>
    <col min="6913" max="6913" width="6.85546875" style="5" hidden="1" customWidth="1"/>
    <col min="6914" max="6914" width="38.85546875" style="5" hidden="1" customWidth="1"/>
    <col min="6915" max="6915" width="82" style="5" hidden="1" customWidth="1"/>
    <col min="6916" max="6976" width="42.85546875" style="5" hidden="1" customWidth="1"/>
    <col min="6977" max="7168" width="0" style="5" hidden="1"/>
    <col min="7169" max="7169" width="6.85546875" style="5" hidden="1" customWidth="1"/>
    <col min="7170" max="7170" width="38.85546875" style="5" hidden="1" customWidth="1"/>
    <col min="7171" max="7171" width="82" style="5" hidden="1" customWidth="1"/>
    <col min="7172" max="7232" width="42.85546875" style="5" hidden="1" customWidth="1"/>
    <col min="7233" max="7424" width="0" style="5" hidden="1"/>
    <col min="7425" max="7425" width="6.85546875" style="5" hidden="1" customWidth="1"/>
    <col min="7426" max="7426" width="38.85546875" style="5" hidden="1" customWidth="1"/>
    <col min="7427" max="7427" width="82" style="5" hidden="1" customWidth="1"/>
    <col min="7428" max="7488" width="42.85546875" style="5" hidden="1" customWidth="1"/>
    <col min="7489" max="7680" width="0" style="5" hidden="1"/>
    <col min="7681" max="7681" width="6.85546875" style="5" hidden="1" customWidth="1"/>
    <col min="7682" max="7682" width="38.85546875" style="5" hidden="1" customWidth="1"/>
    <col min="7683" max="7683" width="82" style="5" hidden="1" customWidth="1"/>
    <col min="7684" max="7744" width="42.85546875" style="5" hidden="1" customWidth="1"/>
    <col min="7745" max="7936" width="0" style="5" hidden="1"/>
    <col min="7937" max="7937" width="6.85546875" style="5" hidden="1" customWidth="1"/>
    <col min="7938" max="7938" width="38.85546875" style="5" hidden="1" customWidth="1"/>
    <col min="7939" max="7939" width="82" style="5" hidden="1" customWidth="1"/>
    <col min="7940" max="8000" width="42.85546875" style="5" hidden="1" customWidth="1"/>
    <col min="8001" max="8192" width="0" style="5" hidden="1"/>
    <col min="8193" max="8193" width="6.85546875" style="5" hidden="1" customWidth="1"/>
    <col min="8194" max="8194" width="38.85546875" style="5" hidden="1" customWidth="1"/>
    <col min="8195" max="8195" width="82" style="5" hidden="1" customWidth="1"/>
    <col min="8196" max="8256" width="42.85546875" style="5" hidden="1" customWidth="1"/>
    <col min="8257" max="8448" width="0" style="5" hidden="1"/>
    <col min="8449" max="8449" width="6.85546875" style="5" hidden="1" customWidth="1"/>
    <col min="8450" max="8450" width="38.85546875" style="5" hidden="1" customWidth="1"/>
    <col min="8451" max="8451" width="82" style="5" hidden="1" customWidth="1"/>
    <col min="8452" max="8512" width="42.85546875" style="5" hidden="1" customWidth="1"/>
    <col min="8513" max="8704" width="0" style="5" hidden="1"/>
    <col min="8705" max="8705" width="6.85546875" style="5" hidden="1" customWidth="1"/>
    <col min="8706" max="8706" width="38.85546875" style="5" hidden="1" customWidth="1"/>
    <col min="8707" max="8707" width="82" style="5" hidden="1" customWidth="1"/>
    <col min="8708" max="8768" width="42.85546875" style="5" hidden="1" customWidth="1"/>
    <col min="8769" max="8960" width="0" style="5" hidden="1"/>
    <col min="8961" max="8961" width="6.85546875" style="5" hidden="1" customWidth="1"/>
    <col min="8962" max="8962" width="38.85546875" style="5" hidden="1" customWidth="1"/>
    <col min="8963" max="8963" width="82" style="5" hidden="1" customWidth="1"/>
    <col min="8964" max="9024" width="42.85546875" style="5" hidden="1" customWidth="1"/>
    <col min="9025" max="9216" width="0" style="5" hidden="1"/>
    <col min="9217" max="9217" width="6.85546875" style="5" hidden="1" customWidth="1"/>
    <col min="9218" max="9218" width="38.85546875" style="5" hidden="1" customWidth="1"/>
    <col min="9219" max="9219" width="82" style="5" hidden="1" customWidth="1"/>
    <col min="9220" max="9280" width="42.85546875" style="5" hidden="1" customWidth="1"/>
    <col min="9281" max="9472" width="0" style="5" hidden="1"/>
    <col min="9473" max="9473" width="6.85546875" style="5" hidden="1" customWidth="1"/>
    <col min="9474" max="9474" width="38.85546875" style="5" hidden="1" customWidth="1"/>
    <col min="9475" max="9475" width="82" style="5" hidden="1" customWidth="1"/>
    <col min="9476" max="9536" width="42.85546875" style="5" hidden="1" customWidth="1"/>
    <col min="9537" max="9728" width="0" style="5" hidden="1"/>
    <col min="9729" max="9729" width="6.85546875" style="5" hidden="1" customWidth="1"/>
    <col min="9730" max="9730" width="38.85546875" style="5" hidden="1" customWidth="1"/>
    <col min="9731" max="9731" width="82" style="5" hidden="1" customWidth="1"/>
    <col min="9732" max="9792" width="42.85546875" style="5" hidden="1" customWidth="1"/>
    <col min="9793" max="9984" width="0" style="5" hidden="1"/>
    <col min="9985" max="9985" width="6.85546875" style="5" hidden="1" customWidth="1"/>
    <col min="9986" max="9986" width="38.85546875" style="5" hidden="1" customWidth="1"/>
    <col min="9987" max="9987" width="82" style="5" hidden="1" customWidth="1"/>
    <col min="9988" max="10048" width="42.85546875" style="5" hidden="1" customWidth="1"/>
    <col min="10049" max="10240" width="0" style="5" hidden="1"/>
    <col min="10241" max="10241" width="6.85546875" style="5" hidden="1" customWidth="1"/>
    <col min="10242" max="10242" width="38.85546875" style="5" hidden="1" customWidth="1"/>
    <col min="10243" max="10243" width="82" style="5" hidden="1" customWidth="1"/>
    <col min="10244" max="10304" width="42.85546875" style="5" hidden="1" customWidth="1"/>
    <col min="10305" max="10496" width="0" style="5" hidden="1"/>
    <col min="10497" max="10497" width="6.85546875" style="5" hidden="1" customWidth="1"/>
    <col min="10498" max="10498" width="38.85546875" style="5" hidden="1" customWidth="1"/>
    <col min="10499" max="10499" width="82" style="5" hidden="1" customWidth="1"/>
    <col min="10500" max="10560" width="42.85546875" style="5" hidden="1" customWidth="1"/>
    <col min="10561" max="10752" width="0" style="5" hidden="1"/>
    <col min="10753" max="10753" width="6.85546875" style="5" hidden="1" customWidth="1"/>
    <col min="10754" max="10754" width="38.85546875" style="5" hidden="1" customWidth="1"/>
    <col min="10755" max="10755" width="82" style="5" hidden="1" customWidth="1"/>
    <col min="10756" max="10816" width="42.85546875" style="5" hidden="1" customWidth="1"/>
    <col min="10817" max="11008" width="0" style="5" hidden="1"/>
    <col min="11009" max="11009" width="6.85546875" style="5" hidden="1" customWidth="1"/>
    <col min="11010" max="11010" width="38.85546875" style="5" hidden="1" customWidth="1"/>
    <col min="11011" max="11011" width="82" style="5" hidden="1" customWidth="1"/>
    <col min="11012" max="11072" width="42.85546875" style="5" hidden="1" customWidth="1"/>
    <col min="11073" max="11264" width="0" style="5" hidden="1"/>
    <col min="11265" max="11265" width="6.85546875" style="5" hidden="1" customWidth="1"/>
    <col min="11266" max="11266" width="38.85546875" style="5" hidden="1" customWidth="1"/>
    <col min="11267" max="11267" width="82" style="5" hidden="1" customWidth="1"/>
    <col min="11268" max="11328" width="42.85546875" style="5" hidden="1" customWidth="1"/>
    <col min="11329" max="11520" width="0" style="5" hidden="1"/>
    <col min="11521" max="11521" width="6.85546875" style="5" hidden="1" customWidth="1"/>
    <col min="11522" max="11522" width="38.85546875" style="5" hidden="1" customWidth="1"/>
    <col min="11523" max="11523" width="82" style="5" hidden="1" customWidth="1"/>
    <col min="11524" max="11584" width="42.85546875" style="5" hidden="1" customWidth="1"/>
    <col min="11585" max="11776" width="0" style="5" hidden="1"/>
    <col min="11777" max="11777" width="6.85546875" style="5" hidden="1" customWidth="1"/>
    <col min="11778" max="11778" width="38.85546875" style="5" hidden="1" customWidth="1"/>
    <col min="11779" max="11779" width="82" style="5" hidden="1" customWidth="1"/>
    <col min="11780" max="11840" width="42.85546875" style="5" hidden="1" customWidth="1"/>
    <col min="11841" max="12032" width="0" style="5" hidden="1"/>
    <col min="12033" max="12033" width="6.85546875" style="5" hidden="1" customWidth="1"/>
    <col min="12034" max="12034" width="38.85546875" style="5" hidden="1" customWidth="1"/>
    <col min="12035" max="12035" width="82" style="5" hidden="1" customWidth="1"/>
    <col min="12036" max="12096" width="42.85546875" style="5" hidden="1" customWidth="1"/>
    <col min="12097" max="12288" width="0" style="5" hidden="1"/>
    <col min="12289" max="12289" width="6.85546875" style="5" hidden="1" customWidth="1"/>
    <col min="12290" max="12290" width="38.85546875" style="5" hidden="1" customWidth="1"/>
    <col min="12291" max="12291" width="82" style="5" hidden="1" customWidth="1"/>
    <col min="12292" max="12352" width="42.85546875" style="5" hidden="1" customWidth="1"/>
    <col min="12353" max="12544" width="0" style="5" hidden="1"/>
    <col min="12545" max="12545" width="6.85546875" style="5" hidden="1" customWidth="1"/>
    <col min="12546" max="12546" width="38.85546875" style="5" hidden="1" customWidth="1"/>
    <col min="12547" max="12547" width="82" style="5" hidden="1" customWidth="1"/>
    <col min="12548" max="12608" width="42.85546875" style="5" hidden="1" customWidth="1"/>
    <col min="12609" max="12800" width="0" style="5" hidden="1"/>
    <col min="12801" max="12801" width="6.85546875" style="5" hidden="1" customWidth="1"/>
    <col min="12802" max="12802" width="38.85546875" style="5" hidden="1" customWidth="1"/>
    <col min="12803" max="12803" width="82" style="5" hidden="1" customWidth="1"/>
    <col min="12804" max="12864" width="42.85546875" style="5" hidden="1" customWidth="1"/>
    <col min="12865" max="13056" width="0" style="5" hidden="1"/>
    <col min="13057" max="13057" width="6.85546875" style="5" hidden="1" customWidth="1"/>
    <col min="13058" max="13058" width="38.85546875" style="5" hidden="1" customWidth="1"/>
    <col min="13059" max="13059" width="82" style="5" hidden="1" customWidth="1"/>
    <col min="13060" max="13120" width="42.85546875" style="5" hidden="1" customWidth="1"/>
    <col min="13121" max="13312" width="0" style="5" hidden="1"/>
    <col min="13313" max="13313" width="6.85546875" style="5" hidden="1" customWidth="1"/>
    <col min="13314" max="13314" width="38.85546875" style="5" hidden="1" customWidth="1"/>
    <col min="13315" max="13315" width="82" style="5" hidden="1" customWidth="1"/>
    <col min="13316" max="13376" width="42.85546875" style="5" hidden="1" customWidth="1"/>
    <col min="13377" max="13568" width="0" style="5" hidden="1"/>
    <col min="13569" max="13569" width="6.85546875" style="5" hidden="1" customWidth="1"/>
    <col min="13570" max="13570" width="38.85546875" style="5" hidden="1" customWidth="1"/>
    <col min="13571" max="13571" width="82" style="5" hidden="1" customWidth="1"/>
    <col min="13572" max="13632" width="42.85546875" style="5" hidden="1" customWidth="1"/>
    <col min="13633" max="13824" width="0" style="5" hidden="1"/>
    <col min="13825" max="13825" width="6.85546875" style="5" hidden="1" customWidth="1"/>
    <col min="13826" max="13826" width="38.85546875" style="5" hidden="1" customWidth="1"/>
    <col min="13827" max="13827" width="82" style="5" hidden="1" customWidth="1"/>
    <col min="13828" max="13888" width="42.85546875" style="5" hidden="1" customWidth="1"/>
    <col min="13889" max="14080" width="0" style="5" hidden="1"/>
    <col min="14081" max="14081" width="6.85546875" style="5" hidden="1" customWidth="1"/>
    <col min="14082" max="14082" width="38.85546875" style="5" hidden="1" customWidth="1"/>
    <col min="14083" max="14083" width="82" style="5" hidden="1" customWidth="1"/>
    <col min="14084" max="14144" width="42.85546875" style="5" hidden="1" customWidth="1"/>
    <col min="14145" max="14336" width="0" style="5" hidden="1"/>
    <col min="14337" max="14337" width="6.85546875" style="5" hidden="1" customWidth="1"/>
    <col min="14338" max="14338" width="38.85546875" style="5" hidden="1" customWidth="1"/>
    <col min="14339" max="14339" width="82" style="5" hidden="1" customWidth="1"/>
    <col min="14340" max="14400" width="42.85546875" style="5" hidden="1" customWidth="1"/>
    <col min="14401" max="14592" width="0" style="5" hidden="1"/>
    <col min="14593" max="14593" width="6.85546875" style="5" hidden="1" customWidth="1"/>
    <col min="14594" max="14594" width="38.85546875" style="5" hidden="1" customWidth="1"/>
    <col min="14595" max="14595" width="82" style="5" hidden="1" customWidth="1"/>
    <col min="14596" max="14656" width="42.85546875" style="5" hidden="1" customWidth="1"/>
    <col min="14657" max="14848" width="0" style="5" hidden="1"/>
    <col min="14849" max="14849" width="6.85546875" style="5" hidden="1" customWidth="1"/>
    <col min="14850" max="14850" width="38.85546875" style="5" hidden="1" customWidth="1"/>
    <col min="14851" max="14851" width="82" style="5" hidden="1" customWidth="1"/>
    <col min="14852" max="14912" width="42.85546875" style="5" hidden="1" customWidth="1"/>
    <col min="14913" max="15104" width="0" style="5" hidden="1"/>
    <col min="15105" max="15105" width="6.85546875" style="5" hidden="1" customWidth="1"/>
    <col min="15106" max="15106" width="38.85546875" style="5" hidden="1" customWidth="1"/>
    <col min="15107" max="15107" width="82" style="5" hidden="1" customWidth="1"/>
    <col min="15108" max="15168" width="42.85546875" style="5" hidden="1" customWidth="1"/>
    <col min="15169" max="15360" width="0" style="5" hidden="1"/>
    <col min="15361" max="15361" width="6.85546875" style="5" hidden="1" customWidth="1"/>
    <col min="15362" max="15362" width="38.85546875" style="5" hidden="1" customWidth="1"/>
    <col min="15363" max="15363" width="82" style="5" hidden="1" customWidth="1"/>
    <col min="15364" max="15424" width="42.85546875" style="5" hidden="1" customWidth="1"/>
    <col min="15425" max="15616" width="0" style="5" hidden="1"/>
    <col min="15617" max="15617" width="6.85546875" style="5" hidden="1" customWidth="1"/>
    <col min="15618" max="15618" width="38.85546875" style="5" hidden="1" customWidth="1"/>
    <col min="15619" max="15619" width="82" style="5" hidden="1" customWidth="1"/>
    <col min="15620" max="15680" width="42.85546875" style="5" hidden="1" customWidth="1"/>
    <col min="15681" max="15872" width="0" style="5" hidden="1"/>
    <col min="15873" max="15873" width="6.85546875" style="5" hidden="1" customWidth="1"/>
    <col min="15874" max="15874" width="38.85546875" style="5" hidden="1" customWidth="1"/>
    <col min="15875" max="15875" width="82" style="5" hidden="1" customWidth="1"/>
    <col min="15876" max="15936" width="42.85546875" style="5" hidden="1" customWidth="1"/>
    <col min="15937" max="16128" width="0" style="5" hidden="1"/>
    <col min="16129" max="16129" width="6.85546875" style="5" hidden="1" customWidth="1"/>
    <col min="16130" max="16130" width="38.85546875" style="5" hidden="1" customWidth="1"/>
    <col min="16131" max="16131" width="82" style="5" hidden="1" customWidth="1"/>
    <col min="16132" max="16192" width="42.85546875" style="5" hidden="1" customWidth="1"/>
    <col min="16193" max="16384" width="0" style="5" hidden="1"/>
  </cols>
  <sheetData>
    <row r="1" spans="1:64" x14ac:dyDescent="0.3">
      <c r="A1" s="102" t="s">
        <v>957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2.7" customHeight="1" x14ac:dyDescent="0.3">
      <c r="A2" s="164" t="s">
        <v>223</v>
      </c>
      <c r="B2" s="165"/>
      <c r="C2" s="58" t="s">
        <v>517</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2.7" customHeight="1" x14ac:dyDescent="0.3">
      <c r="A3" s="164" t="s">
        <v>224</v>
      </c>
      <c r="B3" s="165"/>
      <c r="C3" s="58" t="s">
        <v>518</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2.7" customHeight="1" x14ac:dyDescent="0.3">
      <c r="A4" s="164" t="s">
        <v>225</v>
      </c>
      <c r="B4" s="165"/>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2.7" customHeight="1" x14ac:dyDescent="0.3">
      <c r="A5" s="164" t="s">
        <v>226</v>
      </c>
      <c r="B5" s="165"/>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7" customHeight="1" x14ac:dyDescent="0.3">
      <c r="A6" s="164" t="s">
        <v>227</v>
      </c>
      <c r="B6" s="165"/>
      <c r="C6" s="60">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54" t="s">
        <v>228</v>
      </c>
      <c r="B7" s="61"/>
      <c r="C7" s="61"/>
      <c r="D7" s="61"/>
      <c r="E7" s="61"/>
      <c r="F7" s="61"/>
      <c r="G7" s="61"/>
      <c r="H7" s="61"/>
      <c r="I7" s="61"/>
      <c r="J7" s="61"/>
      <c r="K7" s="61"/>
      <c r="L7" s="61"/>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56"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ht="27.6" customHeight="1" x14ac:dyDescent="0.3">
      <c r="A9" s="23" t="s">
        <v>11</v>
      </c>
      <c r="B9" s="11" t="s">
        <v>12</v>
      </c>
      <c r="C9" s="11" t="s">
        <v>13</v>
      </c>
      <c r="D9" s="103" t="s">
        <v>230</v>
      </c>
      <c r="E9" s="103" t="s">
        <v>231</v>
      </c>
      <c r="F9" s="103" t="s">
        <v>232</v>
      </c>
      <c r="G9" s="103" t="s">
        <v>233</v>
      </c>
      <c r="H9" s="103" t="s">
        <v>234</v>
      </c>
      <c r="I9" s="103" t="s">
        <v>235</v>
      </c>
      <c r="J9" s="103" t="s">
        <v>236</v>
      </c>
      <c r="K9" s="103" t="s">
        <v>237</v>
      </c>
      <c r="L9" s="103" t="s">
        <v>238</v>
      </c>
      <c r="M9" s="103" t="s">
        <v>239</v>
      </c>
      <c r="N9" s="103" t="s">
        <v>240</v>
      </c>
      <c r="O9" s="103" t="s">
        <v>241</v>
      </c>
      <c r="P9" s="103" t="s">
        <v>242</v>
      </c>
      <c r="Q9" s="103" t="s">
        <v>243</v>
      </c>
      <c r="R9" s="103" t="s">
        <v>244</v>
      </c>
      <c r="S9" s="103" t="s">
        <v>245</v>
      </c>
      <c r="T9" s="103" t="s">
        <v>246</v>
      </c>
      <c r="U9" s="103" t="s">
        <v>247</v>
      </c>
      <c r="V9" s="103" t="s">
        <v>248</v>
      </c>
      <c r="W9" s="103" t="s">
        <v>249</v>
      </c>
      <c r="X9" s="103" t="s">
        <v>250</v>
      </c>
      <c r="Y9" s="103" t="s">
        <v>251</v>
      </c>
      <c r="Z9" s="103" t="s">
        <v>252</v>
      </c>
      <c r="AA9" s="103" t="s">
        <v>253</v>
      </c>
      <c r="AB9" s="103" t="s">
        <v>254</v>
      </c>
      <c r="AC9" s="103" t="s">
        <v>255</v>
      </c>
      <c r="AD9" s="103" t="s">
        <v>256</v>
      </c>
      <c r="AE9" s="103" t="s">
        <v>257</v>
      </c>
      <c r="AF9" s="103" t="s">
        <v>258</v>
      </c>
      <c r="AG9" s="103" t="s">
        <v>259</v>
      </c>
      <c r="AH9" s="103" t="s">
        <v>260</v>
      </c>
      <c r="AI9" s="103" t="s">
        <v>261</v>
      </c>
      <c r="AJ9" s="103" t="s">
        <v>262</v>
      </c>
      <c r="AK9" s="103" t="s">
        <v>263</v>
      </c>
      <c r="AL9" s="103" t="s">
        <v>264</v>
      </c>
      <c r="AM9" s="103" t="s">
        <v>265</v>
      </c>
      <c r="AN9" s="103" t="s">
        <v>266</v>
      </c>
      <c r="AO9" s="103" t="s">
        <v>267</v>
      </c>
      <c r="AP9" s="103" t="s">
        <v>268</v>
      </c>
      <c r="AQ9" s="103" t="s">
        <v>269</v>
      </c>
      <c r="AR9" s="103" t="s">
        <v>270</v>
      </c>
      <c r="AS9" s="103" t="s">
        <v>271</v>
      </c>
    </row>
    <row r="10" spans="1:64" ht="27.6" customHeight="1" x14ac:dyDescent="0.3">
      <c r="A10" s="104" t="s">
        <v>272</v>
      </c>
      <c r="B10" s="18" t="s">
        <v>273</v>
      </c>
      <c r="C10" s="105" t="s">
        <v>274</v>
      </c>
      <c r="D10" s="100" t="s">
        <v>275</v>
      </c>
      <c r="E10" s="100" t="s">
        <v>275</v>
      </c>
      <c r="F10" s="100" t="s">
        <v>275</v>
      </c>
      <c r="G10" s="100" t="s">
        <v>275</v>
      </c>
      <c r="H10" s="100" t="s">
        <v>275</v>
      </c>
      <c r="I10" s="100" t="s">
        <v>275</v>
      </c>
      <c r="J10" s="100" t="s">
        <v>275</v>
      </c>
      <c r="K10" s="100" t="s">
        <v>275</v>
      </c>
      <c r="L10" s="100" t="s">
        <v>275</v>
      </c>
      <c r="M10" s="100" t="s">
        <v>276</v>
      </c>
      <c r="N10" s="100" t="s">
        <v>276</v>
      </c>
      <c r="O10" s="100" t="s">
        <v>276</v>
      </c>
      <c r="P10" s="100" t="s">
        <v>276</v>
      </c>
      <c r="Q10" s="100" t="s">
        <v>276</v>
      </c>
      <c r="R10" s="100" t="s">
        <v>276</v>
      </c>
      <c r="S10" s="100" t="s">
        <v>276</v>
      </c>
      <c r="T10" s="100" t="s">
        <v>276</v>
      </c>
      <c r="U10" s="100" t="s">
        <v>276</v>
      </c>
      <c r="V10" s="100" t="s">
        <v>276</v>
      </c>
      <c r="W10" s="100" t="s">
        <v>276</v>
      </c>
      <c r="X10" s="100" t="s">
        <v>276</v>
      </c>
      <c r="Y10" s="100" t="s">
        <v>276</v>
      </c>
      <c r="Z10" s="100" t="s">
        <v>276</v>
      </c>
      <c r="AA10" s="100" t="s">
        <v>276</v>
      </c>
      <c r="AB10" s="100" t="s">
        <v>276</v>
      </c>
      <c r="AC10" s="100" t="s">
        <v>276</v>
      </c>
      <c r="AD10" s="100" t="s">
        <v>277</v>
      </c>
      <c r="AE10" s="100" t="s">
        <v>277</v>
      </c>
      <c r="AF10" s="100" t="s">
        <v>277</v>
      </c>
      <c r="AG10" s="100" t="s">
        <v>278</v>
      </c>
      <c r="AH10" s="100" t="s">
        <v>278</v>
      </c>
      <c r="AI10" s="100" t="s">
        <v>278</v>
      </c>
      <c r="AJ10" s="100" t="s">
        <v>278</v>
      </c>
      <c r="AK10" s="100" t="s">
        <v>278</v>
      </c>
      <c r="AL10" s="100" t="s">
        <v>279</v>
      </c>
      <c r="AM10" s="100" t="s">
        <v>279</v>
      </c>
      <c r="AN10" s="100" t="s">
        <v>279</v>
      </c>
      <c r="AO10" s="100" t="s">
        <v>279</v>
      </c>
      <c r="AP10" s="100" t="s">
        <v>279</v>
      </c>
      <c r="AQ10" s="100" t="s">
        <v>279</v>
      </c>
      <c r="AR10" s="100" t="s">
        <v>279</v>
      </c>
      <c r="AS10" s="100" t="s">
        <v>279</v>
      </c>
    </row>
    <row r="11" spans="1:64" ht="27.6" customHeight="1" x14ac:dyDescent="0.3">
      <c r="A11" s="104" t="s">
        <v>280</v>
      </c>
      <c r="B11" s="18" t="s">
        <v>281</v>
      </c>
      <c r="C11" s="105" t="s">
        <v>282</v>
      </c>
      <c r="D11" s="67" t="s">
        <v>283</v>
      </c>
      <c r="E11" s="67" t="s">
        <v>283</v>
      </c>
      <c r="F11" s="67" t="s">
        <v>284</v>
      </c>
      <c r="G11" s="67" t="s">
        <v>284</v>
      </c>
      <c r="H11" s="67" t="s">
        <v>284</v>
      </c>
      <c r="I11" s="67" t="s">
        <v>284</v>
      </c>
      <c r="J11" s="67" t="s">
        <v>284</v>
      </c>
      <c r="K11" s="67" t="s">
        <v>283</v>
      </c>
      <c r="L11" s="67" t="s">
        <v>283</v>
      </c>
      <c r="M11" s="100" t="s">
        <v>285</v>
      </c>
      <c r="N11" s="100" t="s">
        <v>285</v>
      </c>
      <c r="O11" s="100" t="s">
        <v>286</v>
      </c>
      <c r="P11" s="100" t="s">
        <v>286</v>
      </c>
      <c r="Q11" s="100" t="s">
        <v>286</v>
      </c>
      <c r="R11" s="100" t="s">
        <v>285</v>
      </c>
      <c r="S11" s="100" t="s">
        <v>285</v>
      </c>
      <c r="T11" s="100" t="s">
        <v>287</v>
      </c>
      <c r="U11" s="100" t="s">
        <v>287</v>
      </c>
      <c r="V11" s="100" t="s">
        <v>288</v>
      </c>
      <c r="W11" s="100" t="s">
        <v>289</v>
      </c>
      <c r="X11" s="100" t="s">
        <v>290</v>
      </c>
      <c r="Y11" s="100" t="s">
        <v>291</v>
      </c>
      <c r="Z11" s="100" t="s">
        <v>292</v>
      </c>
      <c r="AA11" s="100" t="s">
        <v>293</v>
      </c>
      <c r="AB11" s="100" t="s">
        <v>292</v>
      </c>
      <c r="AC11" s="100" t="s">
        <v>296</v>
      </c>
      <c r="AD11" s="100" t="s">
        <v>297</v>
      </c>
      <c r="AE11" s="100" t="s">
        <v>298</v>
      </c>
      <c r="AF11" s="100" t="s">
        <v>299</v>
      </c>
      <c r="AG11" s="100" t="s">
        <v>300</v>
      </c>
      <c r="AH11" s="100" t="s">
        <v>301</v>
      </c>
      <c r="AI11" s="100" t="s">
        <v>302</v>
      </c>
      <c r="AJ11" s="100" t="s">
        <v>303</v>
      </c>
      <c r="AK11" s="100" t="s">
        <v>304</v>
      </c>
      <c r="AL11" s="100" t="s">
        <v>305</v>
      </c>
      <c r="AM11" s="100" t="s">
        <v>306</v>
      </c>
      <c r="AN11" s="100" t="s">
        <v>307</v>
      </c>
      <c r="AO11" s="100" t="s">
        <v>308</v>
      </c>
      <c r="AP11" s="100" t="s">
        <v>309</v>
      </c>
      <c r="AQ11" s="100" t="s">
        <v>310</v>
      </c>
      <c r="AR11" s="100" t="s">
        <v>311</v>
      </c>
      <c r="AS11" s="100" t="s">
        <v>312</v>
      </c>
    </row>
    <row r="12" spans="1:64" ht="27.6" customHeight="1" x14ac:dyDescent="0.3">
      <c r="A12" s="104" t="s">
        <v>313</v>
      </c>
      <c r="B12" s="18" t="s">
        <v>314</v>
      </c>
      <c r="C12" s="106" t="s">
        <v>315</v>
      </c>
      <c r="D12" s="107" t="s">
        <v>151</v>
      </c>
      <c r="E12" s="107" t="s">
        <v>155</v>
      </c>
      <c r="F12" s="107" t="s">
        <v>167</v>
      </c>
      <c r="G12" s="107" t="s">
        <v>170</v>
      </c>
      <c r="H12" s="107" t="s">
        <v>158</v>
      </c>
      <c r="I12" s="107" t="s">
        <v>161</v>
      </c>
      <c r="J12" s="107" t="s">
        <v>164</v>
      </c>
      <c r="K12" s="107" t="s">
        <v>173</v>
      </c>
      <c r="L12" s="107" t="s">
        <v>316</v>
      </c>
      <c r="M12" s="107" t="s">
        <v>151</v>
      </c>
      <c r="N12" s="107" t="s">
        <v>155</v>
      </c>
      <c r="O12" s="107" t="s">
        <v>167</v>
      </c>
      <c r="P12" s="107" t="s">
        <v>170</v>
      </c>
      <c r="Q12" s="107" t="s">
        <v>158</v>
      </c>
      <c r="R12" s="107" t="s">
        <v>161</v>
      </c>
      <c r="S12" s="107" t="s">
        <v>164</v>
      </c>
      <c r="T12" s="107" t="s">
        <v>161</v>
      </c>
      <c r="U12" s="107" t="s">
        <v>164</v>
      </c>
      <c r="V12" s="107" t="s">
        <v>317</v>
      </c>
      <c r="W12" s="107" t="s">
        <v>316</v>
      </c>
      <c r="X12" s="107" t="s">
        <v>316</v>
      </c>
      <c r="Y12" s="107" t="s">
        <v>316</v>
      </c>
      <c r="Z12" s="107" t="s">
        <v>151</v>
      </c>
      <c r="AA12" s="107" t="s">
        <v>151</v>
      </c>
      <c r="AB12" s="107" t="s">
        <v>155</v>
      </c>
      <c r="AC12" s="107" t="s">
        <v>318</v>
      </c>
      <c r="AD12" s="107" t="s">
        <v>319</v>
      </c>
      <c r="AE12" s="107" t="s">
        <v>320</v>
      </c>
      <c r="AF12" s="107"/>
      <c r="AG12" s="107"/>
      <c r="AH12" s="107"/>
      <c r="AI12" s="107"/>
      <c r="AJ12" s="107" t="s">
        <v>161</v>
      </c>
      <c r="AK12" s="107" t="s">
        <v>164</v>
      </c>
      <c r="AL12" s="107"/>
      <c r="AM12" s="107"/>
      <c r="AN12" s="107"/>
      <c r="AO12" s="107"/>
      <c r="AP12" s="107"/>
      <c r="AQ12" s="107"/>
      <c r="AR12" s="107"/>
      <c r="AS12" s="107"/>
    </row>
    <row r="13" spans="1:64" ht="27.6" customHeight="1" x14ac:dyDescent="0.3">
      <c r="A13" s="104" t="s">
        <v>321</v>
      </c>
      <c r="B13" s="108" t="s">
        <v>322</v>
      </c>
      <c r="C13" s="109" t="s">
        <v>323</v>
      </c>
      <c r="D13" s="107" t="s">
        <v>324</v>
      </c>
      <c r="E13" s="107" t="s">
        <v>325</v>
      </c>
      <c r="F13" s="107" t="s">
        <v>324</v>
      </c>
      <c r="G13" s="107" t="s">
        <v>325</v>
      </c>
      <c r="H13" s="107" t="s">
        <v>326</v>
      </c>
      <c r="I13" s="107" t="s">
        <v>324</v>
      </c>
      <c r="J13" s="107" t="s">
        <v>325</v>
      </c>
      <c r="K13" s="107" t="s">
        <v>326</v>
      </c>
      <c r="L13" s="107" t="s">
        <v>326</v>
      </c>
      <c r="M13" s="107" t="s">
        <v>324</v>
      </c>
      <c r="N13" s="107" t="s">
        <v>325</v>
      </c>
      <c r="O13" s="107" t="s">
        <v>324</v>
      </c>
      <c r="P13" s="107" t="s">
        <v>325</v>
      </c>
      <c r="Q13" s="107" t="s">
        <v>326</v>
      </c>
      <c r="R13" s="107" t="s">
        <v>324</v>
      </c>
      <c r="S13" s="107" t="s">
        <v>325</v>
      </c>
      <c r="T13" s="107" t="s">
        <v>324</v>
      </c>
      <c r="U13" s="107" t="s">
        <v>325</v>
      </c>
      <c r="V13" s="107" t="s">
        <v>326</v>
      </c>
      <c r="W13" s="107" t="s">
        <v>326</v>
      </c>
      <c r="X13" s="107" t="s">
        <v>326</v>
      </c>
      <c r="Y13" s="107" t="s">
        <v>326</v>
      </c>
      <c r="Z13" s="107" t="s">
        <v>324</v>
      </c>
      <c r="AA13" s="107" t="s">
        <v>324</v>
      </c>
      <c r="AB13" s="107" t="s">
        <v>325</v>
      </c>
      <c r="AC13" s="107" t="s">
        <v>327</v>
      </c>
      <c r="AD13" s="107" t="s">
        <v>326</v>
      </c>
      <c r="AE13" s="107" t="s">
        <v>326</v>
      </c>
      <c r="AF13" s="107" t="s">
        <v>326</v>
      </c>
      <c r="AG13" s="107" t="s">
        <v>326</v>
      </c>
      <c r="AH13" s="107" t="s">
        <v>326</v>
      </c>
      <c r="AI13" s="107" t="s">
        <v>326</v>
      </c>
      <c r="AJ13" s="107" t="s">
        <v>324</v>
      </c>
      <c r="AK13" s="107" t="s">
        <v>325</v>
      </c>
      <c r="AL13" s="107" t="s">
        <v>326</v>
      </c>
      <c r="AM13" s="107" t="s">
        <v>326</v>
      </c>
      <c r="AN13" s="107" t="s">
        <v>326</v>
      </c>
      <c r="AO13" s="107" t="s">
        <v>326</v>
      </c>
      <c r="AP13" s="107" t="s">
        <v>326</v>
      </c>
      <c r="AQ13" s="107" t="s">
        <v>326</v>
      </c>
      <c r="AR13" s="107" t="s">
        <v>326</v>
      </c>
      <c r="AS13" s="107" t="s">
        <v>326</v>
      </c>
    </row>
    <row r="14" spans="1:64" ht="27.6" customHeight="1" thickBot="1" x14ac:dyDescent="0.35">
      <c r="A14" s="110" t="s">
        <v>328</v>
      </c>
      <c r="B14" s="111" t="s">
        <v>329</v>
      </c>
      <c r="C14" s="112" t="s">
        <v>330</v>
      </c>
      <c r="D14" s="70" t="s">
        <v>331</v>
      </c>
      <c r="E14" s="70" t="s">
        <v>331</v>
      </c>
      <c r="F14" s="70" t="s">
        <v>332</v>
      </c>
      <c r="G14" s="70" t="s">
        <v>332</v>
      </c>
      <c r="H14" s="70" t="s">
        <v>332</v>
      </c>
      <c r="I14" s="70" t="s">
        <v>332</v>
      </c>
      <c r="J14" s="70" t="s">
        <v>332</v>
      </c>
      <c r="K14" s="70" t="s">
        <v>331</v>
      </c>
      <c r="L14" s="70" t="s">
        <v>331</v>
      </c>
      <c r="M14" s="70" t="s">
        <v>331</v>
      </c>
      <c r="N14" s="70" t="s">
        <v>331</v>
      </c>
      <c r="O14" s="70" t="s">
        <v>331</v>
      </c>
      <c r="P14" s="70" t="s">
        <v>331</v>
      </c>
      <c r="Q14" s="70" t="s">
        <v>331</v>
      </c>
      <c r="R14" s="70" t="s">
        <v>331</v>
      </c>
      <c r="S14" s="70" t="s">
        <v>331</v>
      </c>
      <c r="T14" s="70" t="s">
        <v>331</v>
      </c>
      <c r="U14" s="70" t="s">
        <v>331</v>
      </c>
      <c r="V14" s="70" t="s">
        <v>331</v>
      </c>
      <c r="W14" s="70" t="s">
        <v>331</v>
      </c>
      <c r="X14" s="70" t="s">
        <v>331</v>
      </c>
      <c r="Y14" s="70" t="s">
        <v>331</v>
      </c>
      <c r="Z14" s="70" t="s">
        <v>331</v>
      </c>
      <c r="AA14" s="70" t="s">
        <v>331</v>
      </c>
      <c r="AB14" s="70" t="s">
        <v>331</v>
      </c>
      <c r="AC14" s="70" t="s">
        <v>332</v>
      </c>
      <c r="AD14" s="70" t="s">
        <v>331</v>
      </c>
      <c r="AE14" s="70" t="s">
        <v>331</v>
      </c>
      <c r="AF14" s="70" t="s">
        <v>331</v>
      </c>
      <c r="AG14" s="70" t="s">
        <v>331</v>
      </c>
      <c r="AH14" s="70" t="s">
        <v>331</v>
      </c>
      <c r="AI14" s="70" t="s">
        <v>331</v>
      </c>
      <c r="AJ14" s="70" t="s">
        <v>331</v>
      </c>
      <c r="AK14" s="70" t="s">
        <v>331</v>
      </c>
      <c r="AL14" s="70" t="s">
        <v>331</v>
      </c>
      <c r="AM14" s="70" t="s">
        <v>331</v>
      </c>
      <c r="AN14" s="70" t="s">
        <v>331</v>
      </c>
      <c r="AO14" s="70" t="s">
        <v>331</v>
      </c>
      <c r="AP14" s="70" t="s">
        <v>331</v>
      </c>
      <c r="AQ14" s="70" t="s">
        <v>331</v>
      </c>
      <c r="AR14" s="70" t="s">
        <v>331</v>
      </c>
      <c r="AS14" s="70" t="s">
        <v>331</v>
      </c>
    </row>
    <row r="15" spans="1:64" ht="36" customHeight="1" x14ac:dyDescent="0.3">
      <c r="A15" s="154" t="s">
        <v>335</v>
      </c>
      <c r="B15" s="61"/>
      <c r="C15" s="61"/>
      <c r="D15" s="63"/>
      <c r="E15" s="63"/>
      <c r="F15" s="63"/>
      <c r="G15" s="63"/>
      <c r="H15" s="63"/>
      <c r="I15" s="63"/>
      <c r="J15" s="63"/>
      <c r="K15" s="63"/>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55" t="s">
        <v>336</v>
      </c>
      <c r="B16" s="64"/>
      <c r="C16" s="64"/>
      <c r="D16" s="64"/>
      <c r="E16" s="64"/>
      <c r="F16" s="64"/>
      <c r="G16" s="64"/>
      <c r="H16" s="64"/>
      <c r="I16" s="64"/>
      <c r="J16" s="64"/>
      <c r="K16" s="64"/>
      <c r="L16" s="65"/>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75" ht="47.25" customHeight="1" x14ac:dyDescent="0.3">
      <c r="A17" s="23" t="s">
        <v>11</v>
      </c>
      <c r="B17" s="11" t="s">
        <v>12</v>
      </c>
      <c r="C17" s="11" t="s">
        <v>13</v>
      </c>
      <c r="D17" s="113" t="s">
        <v>337</v>
      </c>
      <c r="E17" s="113" t="s">
        <v>338</v>
      </c>
      <c r="F17" s="66" t="s">
        <v>339</v>
      </c>
      <c r="G17" s="66" t="s">
        <v>340</v>
      </c>
      <c r="H17" s="66" t="s">
        <v>341</v>
      </c>
      <c r="I17" s="66" t="s">
        <v>342</v>
      </c>
      <c r="J17" s="66" t="s">
        <v>343</v>
      </c>
      <c r="K17" s="66" t="s">
        <v>344</v>
      </c>
      <c r="L17" s="66" t="s">
        <v>345</v>
      </c>
      <c r="M17" s="66" t="s">
        <v>346</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row>
    <row r="18" spans="1:75" ht="82.7" customHeight="1" x14ac:dyDescent="0.3">
      <c r="A18" s="12" t="s">
        <v>347</v>
      </c>
      <c r="B18" s="18" t="s">
        <v>348</v>
      </c>
      <c r="C18" s="106" t="s">
        <v>349</v>
      </c>
      <c r="D18" s="114" t="s">
        <v>350</v>
      </c>
      <c r="E18" s="114" t="s">
        <v>351</v>
      </c>
      <c r="F18" s="67" t="s">
        <v>513</v>
      </c>
      <c r="G18" s="67" t="s">
        <v>513</v>
      </c>
      <c r="H18" s="67" t="s">
        <v>353</v>
      </c>
      <c r="I18" s="67" t="s">
        <v>353</v>
      </c>
      <c r="J18" s="67" t="s">
        <v>353</v>
      </c>
      <c r="K18" s="67" t="s">
        <v>353</v>
      </c>
      <c r="L18" s="67" t="s">
        <v>353</v>
      </c>
      <c r="M18" s="100" t="s">
        <v>519</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row>
    <row r="19" spans="1:75" ht="82.7" customHeight="1" x14ac:dyDescent="0.3">
      <c r="A19" s="115" t="s">
        <v>354</v>
      </c>
      <c r="B19" s="29" t="s">
        <v>355</v>
      </c>
      <c r="C19" s="116" t="s">
        <v>356</v>
      </c>
      <c r="D19" s="117" t="s">
        <v>357</v>
      </c>
      <c r="E19" s="117" t="s">
        <v>358</v>
      </c>
      <c r="F19" s="69" t="s">
        <v>357</v>
      </c>
      <c r="G19" s="69" t="s">
        <v>357</v>
      </c>
      <c r="H19" s="69" t="s">
        <v>352</v>
      </c>
      <c r="I19" s="69" t="s">
        <v>352</v>
      </c>
      <c r="J19" s="69" t="s">
        <v>352</v>
      </c>
      <c r="K19" s="69" t="s">
        <v>352</v>
      </c>
      <c r="L19" s="69" t="s">
        <v>352</v>
      </c>
      <c r="M19" s="69" t="s">
        <v>357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row>
    <row r="20" spans="1:75" ht="82.7" customHeight="1" thickBot="1" x14ac:dyDescent="0.35">
      <c r="A20" s="118" t="s">
        <v>360</v>
      </c>
      <c r="B20" s="111" t="s">
        <v>361</v>
      </c>
      <c r="C20" s="119" t="s">
        <v>362</v>
      </c>
      <c r="D20" s="120" t="s">
        <v>189</v>
      </c>
      <c r="E20" s="121" t="s">
        <v>363</v>
      </c>
      <c r="F20" s="70" t="s">
        <v>520</v>
      </c>
      <c r="G20" s="70" t="s">
        <v>520</v>
      </c>
      <c r="H20" s="71" t="s">
        <v>189</v>
      </c>
      <c r="I20" s="71" t="s">
        <v>189</v>
      </c>
      <c r="J20" s="71" t="s">
        <v>189</v>
      </c>
      <c r="K20" s="71" t="s">
        <v>189</v>
      </c>
      <c r="L20" s="71" t="s">
        <v>189</v>
      </c>
      <c r="M20" s="71" t="s">
        <v>520</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row>
    <row r="21" spans="1:75" x14ac:dyDescent="0.3">
      <c r="A21" s="6" t="s">
        <v>364</v>
      </c>
      <c r="B21" s="63"/>
      <c r="C21" s="63"/>
      <c r="D21" s="36"/>
      <c r="E21" s="36"/>
      <c r="F21" s="5"/>
      <c r="G21" s="5"/>
      <c r="H21" s="5"/>
      <c r="I21" s="5"/>
      <c r="J21" s="5"/>
      <c r="K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75" ht="35.450000000000003" customHeight="1" x14ac:dyDescent="0.3">
      <c r="A22" s="30" t="s">
        <v>365</v>
      </c>
      <c r="B22" s="73"/>
      <c r="C22" s="73"/>
      <c r="D22" s="73"/>
      <c r="E22" s="73"/>
      <c r="F22" s="73"/>
      <c r="G22" s="73"/>
      <c r="H22" s="73"/>
      <c r="I22" s="73"/>
      <c r="J22" s="73"/>
      <c r="K22" s="73"/>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74"/>
      <c r="AU22" s="74"/>
      <c r="AV22" s="74"/>
      <c r="AW22" s="74"/>
      <c r="AX22" s="74"/>
      <c r="AY22" s="74"/>
      <c r="AZ22" s="74"/>
      <c r="BA22" s="74"/>
      <c r="BB22" s="74"/>
      <c r="BC22" s="74"/>
      <c r="BD22" s="74"/>
      <c r="BE22" s="74"/>
      <c r="BF22" s="74"/>
      <c r="BG22" s="74"/>
      <c r="BH22" s="74"/>
      <c r="BI22" s="74"/>
      <c r="BJ22" s="74"/>
      <c r="BK22" s="74"/>
      <c r="BL22" s="74"/>
    </row>
    <row r="23" spans="1:75" s="7" customFormat="1" ht="42" customHeight="1" x14ac:dyDescent="0.3">
      <c r="A23" s="23" t="s">
        <v>11</v>
      </c>
      <c r="B23" s="11" t="s">
        <v>12</v>
      </c>
      <c r="C23" s="11" t="s">
        <v>13</v>
      </c>
      <c r="D23" s="123" t="s">
        <v>366</v>
      </c>
      <c r="E23" s="123" t="s">
        <v>367</v>
      </c>
      <c r="F23" s="103" t="s">
        <v>368</v>
      </c>
      <c r="G23" s="103" t="s">
        <v>369</v>
      </c>
      <c r="H23" s="103" t="s">
        <v>370</v>
      </c>
      <c r="I23" s="103" t="s">
        <v>371</v>
      </c>
      <c r="J23" s="103" t="s">
        <v>372</v>
      </c>
      <c r="K23" s="103" t="s">
        <v>373</v>
      </c>
      <c r="L23" s="103" t="s">
        <v>374</v>
      </c>
      <c r="M23" s="103" t="s">
        <v>375</v>
      </c>
      <c r="N23" s="103" t="s">
        <v>376</v>
      </c>
      <c r="O23" s="103" t="s">
        <v>377</v>
      </c>
      <c r="P23" s="103" t="s">
        <v>378</v>
      </c>
      <c r="Q23" s="103" t="s">
        <v>379</v>
      </c>
      <c r="R23" s="103" t="s">
        <v>380</v>
      </c>
      <c r="S23" s="103" t="s">
        <v>381</v>
      </c>
      <c r="T23" s="103" t="s">
        <v>382</v>
      </c>
      <c r="U23" s="103" t="s">
        <v>383</v>
      </c>
      <c r="V23" s="103" t="s">
        <v>384</v>
      </c>
      <c r="W23" s="103" t="s">
        <v>385</v>
      </c>
      <c r="X23" s="103" t="s">
        <v>386</v>
      </c>
      <c r="Y23" s="103" t="s">
        <v>387</v>
      </c>
      <c r="Z23" s="103" t="s">
        <v>388</v>
      </c>
      <c r="AA23" s="103" t="s">
        <v>389</v>
      </c>
      <c r="AB23" s="103" t="s">
        <v>390</v>
      </c>
      <c r="AC23" s="103" t="s">
        <v>391</v>
      </c>
      <c r="AD23" s="103" t="s">
        <v>392</v>
      </c>
      <c r="AE23" s="103" t="s">
        <v>393</v>
      </c>
      <c r="AF23" s="103" t="s">
        <v>394</v>
      </c>
      <c r="AG23" s="103" t="s">
        <v>395</v>
      </c>
      <c r="AH23" s="103" t="s">
        <v>396</v>
      </c>
      <c r="AI23" s="103" t="s">
        <v>397</v>
      </c>
      <c r="AJ23" s="103" t="s">
        <v>398</v>
      </c>
      <c r="AK23" s="103" t="s">
        <v>399</v>
      </c>
      <c r="AL23" s="103" t="s">
        <v>400</v>
      </c>
      <c r="AM23" s="103" t="s">
        <v>401</v>
      </c>
      <c r="AN23" s="103" t="s">
        <v>402</v>
      </c>
      <c r="AO23" s="103" t="s">
        <v>403</v>
      </c>
      <c r="AP23" s="103" t="s">
        <v>404</v>
      </c>
      <c r="AQ23" s="103" t="s">
        <v>405</v>
      </c>
      <c r="AR23" s="103" t="s">
        <v>406</v>
      </c>
      <c r="AS23" s="103" t="s">
        <v>407</v>
      </c>
      <c r="AT23" s="103" t="s">
        <v>521</v>
      </c>
      <c r="AU23" s="103" t="s">
        <v>522</v>
      </c>
      <c r="AV23" s="103" t="s">
        <v>523</v>
      </c>
      <c r="AW23" s="103" t="s">
        <v>524</v>
      </c>
      <c r="AX23" s="103" t="s">
        <v>525</v>
      </c>
      <c r="AY23" s="103" t="s">
        <v>526</v>
      </c>
      <c r="AZ23" s="103" t="s">
        <v>527</v>
      </c>
      <c r="BA23" s="103" t="s">
        <v>528</v>
      </c>
      <c r="BB23" s="103" t="s">
        <v>529</v>
      </c>
      <c r="BC23" s="103" t="s">
        <v>530</v>
      </c>
      <c r="BD23" s="103" t="s">
        <v>531</v>
      </c>
      <c r="BE23" s="103" t="s">
        <v>532</v>
      </c>
      <c r="BF23" s="103" t="s">
        <v>533</v>
      </c>
      <c r="BG23" s="103" t="s">
        <v>534</v>
      </c>
      <c r="BH23" s="103" t="s">
        <v>535</v>
      </c>
      <c r="BI23" s="103" t="s">
        <v>536</v>
      </c>
      <c r="BJ23" s="103" t="s">
        <v>537</v>
      </c>
      <c r="BK23" s="103" t="s">
        <v>538</v>
      </c>
      <c r="BL23" s="103" t="s">
        <v>539</v>
      </c>
      <c r="BM23" s="103" t="s">
        <v>540</v>
      </c>
      <c r="BN23" s="103" t="s">
        <v>541</v>
      </c>
      <c r="BO23" s="103" t="s">
        <v>542</v>
      </c>
      <c r="BP23" s="103" t="s">
        <v>543</v>
      </c>
      <c r="BQ23" s="103" t="s">
        <v>544</v>
      </c>
      <c r="BR23" s="103" t="s">
        <v>545</v>
      </c>
      <c r="BS23" s="103" t="s">
        <v>546</v>
      </c>
      <c r="BT23" s="103" t="s">
        <v>547</v>
      </c>
      <c r="BU23" s="103" t="s">
        <v>548</v>
      </c>
      <c r="BV23" s="103" t="s">
        <v>549</v>
      </c>
      <c r="BW23" s="103" t="s">
        <v>550</v>
      </c>
    </row>
    <row r="24" spans="1:75" s="68" customFormat="1" ht="69" x14ac:dyDescent="0.25">
      <c r="A24" s="12" t="s">
        <v>408</v>
      </c>
      <c r="B24" s="18" t="s">
        <v>409</v>
      </c>
      <c r="C24" s="125" t="s">
        <v>410</v>
      </c>
      <c r="D24" s="126" t="s">
        <v>411</v>
      </c>
      <c r="E24" s="126" t="s">
        <v>412</v>
      </c>
      <c r="F24" s="85" t="s">
        <v>551</v>
      </c>
      <c r="G24" s="85" t="s">
        <v>515</v>
      </c>
      <c r="H24" s="85" t="s">
        <v>552</v>
      </c>
      <c r="I24" s="85" t="s">
        <v>553</v>
      </c>
      <c r="J24" s="85" t="s">
        <v>554</v>
      </c>
      <c r="K24" s="85" t="s">
        <v>555</v>
      </c>
      <c r="L24" s="85" t="s">
        <v>556</v>
      </c>
      <c r="M24" s="85" t="s">
        <v>557</v>
      </c>
      <c r="N24" s="85" t="s">
        <v>558</v>
      </c>
      <c r="O24" s="85" t="s">
        <v>559</v>
      </c>
      <c r="P24" s="85" t="s">
        <v>560</v>
      </c>
      <c r="Q24" s="85" t="s">
        <v>561</v>
      </c>
      <c r="R24" s="85" t="s">
        <v>562</v>
      </c>
      <c r="S24" s="85" t="s">
        <v>563</v>
      </c>
      <c r="T24" s="85" t="s">
        <v>564</v>
      </c>
      <c r="U24" s="85" t="s">
        <v>565</v>
      </c>
      <c r="V24" s="85" t="s">
        <v>566</v>
      </c>
      <c r="W24" s="85" t="s">
        <v>567</v>
      </c>
      <c r="X24" s="85" t="s">
        <v>568</v>
      </c>
      <c r="Y24" s="85" t="s">
        <v>569</v>
      </c>
      <c r="Z24" s="85" t="s">
        <v>570</v>
      </c>
      <c r="AA24" s="85" t="s">
        <v>571</v>
      </c>
      <c r="AB24" s="85" t="s">
        <v>572</v>
      </c>
      <c r="AC24" s="85" t="s">
        <v>573</v>
      </c>
      <c r="AD24" s="85" t="s">
        <v>574</v>
      </c>
      <c r="AE24" s="85" t="s">
        <v>575</v>
      </c>
      <c r="AF24" s="85" t="s">
        <v>576</v>
      </c>
      <c r="AG24" s="85" t="s">
        <v>577</v>
      </c>
      <c r="AH24" s="85" t="s">
        <v>578</v>
      </c>
      <c r="AI24" s="85" t="s">
        <v>579</v>
      </c>
      <c r="AJ24" s="85" t="s">
        <v>580</v>
      </c>
      <c r="AK24" s="85" t="s">
        <v>581</v>
      </c>
      <c r="AL24" s="85" t="s">
        <v>582</v>
      </c>
      <c r="AM24" s="85" t="s">
        <v>583</v>
      </c>
      <c r="AN24" s="85" t="s">
        <v>584</v>
      </c>
      <c r="AO24" s="85" t="s">
        <v>585</v>
      </c>
      <c r="AP24" s="85" t="s">
        <v>586</v>
      </c>
      <c r="AQ24" s="85" t="s">
        <v>587</v>
      </c>
      <c r="AR24" s="85" t="s">
        <v>588</v>
      </c>
      <c r="AS24" s="85" t="s">
        <v>589</v>
      </c>
      <c r="AT24" s="85" t="s">
        <v>590</v>
      </c>
      <c r="AU24" s="85" t="s">
        <v>591</v>
      </c>
      <c r="AV24" s="85" t="s">
        <v>592</v>
      </c>
      <c r="AW24" s="85" t="s">
        <v>593</v>
      </c>
      <c r="AX24" s="85" t="s">
        <v>594</v>
      </c>
      <c r="AY24" s="85" t="s">
        <v>595</v>
      </c>
      <c r="AZ24" s="85" t="s">
        <v>596</v>
      </c>
      <c r="BA24" s="85" t="s">
        <v>597</v>
      </c>
      <c r="BB24" s="85" t="s">
        <v>598</v>
      </c>
      <c r="BC24" s="85" t="s">
        <v>599</v>
      </c>
      <c r="BD24" s="85" t="s">
        <v>600</v>
      </c>
      <c r="BE24" s="85" t="s">
        <v>601</v>
      </c>
      <c r="BF24" s="85" t="s">
        <v>602</v>
      </c>
      <c r="BG24" s="85" t="s">
        <v>603</v>
      </c>
      <c r="BH24" s="85" t="s">
        <v>604</v>
      </c>
      <c r="BI24" s="85" t="s">
        <v>605</v>
      </c>
      <c r="BJ24" s="85" t="s">
        <v>606</v>
      </c>
      <c r="BK24" s="85" t="s">
        <v>607</v>
      </c>
      <c r="BL24" s="85" t="s">
        <v>608</v>
      </c>
      <c r="BM24" s="85" t="s">
        <v>609</v>
      </c>
      <c r="BN24" s="85" t="s">
        <v>610</v>
      </c>
      <c r="BO24" s="85" t="s">
        <v>611</v>
      </c>
      <c r="BP24" s="85" t="s">
        <v>612</v>
      </c>
      <c r="BQ24" s="85" t="s">
        <v>613</v>
      </c>
      <c r="BR24" s="85" t="s">
        <v>614</v>
      </c>
      <c r="BS24" s="85" t="s">
        <v>615</v>
      </c>
      <c r="BT24" s="85" t="s">
        <v>616</v>
      </c>
      <c r="BU24" s="85" t="s">
        <v>617</v>
      </c>
      <c r="BV24" s="85" t="s">
        <v>618</v>
      </c>
      <c r="BW24" s="85" t="s">
        <v>619</v>
      </c>
    </row>
    <row r="25" spans="1:75" s="68" customFormat="1" ht="51.75" x14ac:dyDescent="0.25">
      <c r="A25" s="12" t="s">
        <v>413</v>
      </c>
      <c r="B25" s="18" t="s">
        <v>414</v>
      </c>
      <c r="C25" s="125" t="s">
        <v>415</v>
      </c>
      <c r="D25" s="126" t="s">
        <v>416</v>
      </c>
      <c r="E25" s="126" t="s">
        <v>416</v>
      </c>
      <c r="F25" s="85" t="s">
        <v>416</v>
      </c>
      <c r="G25" s="85" t="s">
        <v>416</v>
      </c>
      <c r="H25" s="85" t="s">
        <v>416</v>
      </c>
      <c r="I25" s="85" t="s">
        <v>416</v>
      </c>
      <c r="J25" s="85" t="s">
        <v>416</v>
      </c>
      <c r="K25" s="85" t="s">
        <v>416</v>
      </c>
      <c r="L25" s="85" t="s">
        <v>416</v>
      </c>
      <c r="M25" s="85" t="s">
        <v>416</v>
      </c>
      <c r="N25" s="85" t="s">
        <v>416</v>
      </c>
      <c r="O25" s="85" t="s">
        <v>416</v>
      </c>
      <c r="P25" s="85" t="s">
        <v>416</v>
      </c>
      <c r="Q25" s="85" t="s">
        <v>416</v>
      </c>
      <c r="R25" s="85" t="s">
        <v>416</v>
      </c>
      <c r="S25" s="85" t="s">
        <v>416</v>
      </c>
      <c r="T25" s="85" t="s">
        <v>416</v>
      </c>
      <c r="U25" s="85" t="s">
        <v>416</v>
      </c>
      <c r="V25" s="85" t="s">
        <v>416</v>
      </c>
      <c r="W25" s="85" t="s">
        <v>416</v>
      </c>
      <c r="X25" s="85" t="s">
        <v>416</v>
      </c>
      <c r="Y25" s="85" t="s">
        <v>416</v>
      </c>
      <c r="Z25" s="85" t="s">
        <v>416</v>
      </c>
      <c r="AA25" s="85" t="s">
        <v>416</v>
      </c>
      <c r="AB25" s="85" t="s">
        <v>416</v>
      </c>
      <c r="AC25" s="85" t="s">
        <v>416</v>
      </c>
      <c r="AD25" s="85" t="s">
        <v>416</v>
      </c>
      <c r="AE25" s="85" t="s">
        <v>416</v>
      </c>
      <c r="AF25" s="85" t="s">
        <v>416</v>
      </c>
      <c r="AG25" s="85" t="s">
        <v>416</v>
      </c>
      <c r="AH25" s="85" t="s">
        <v>416</v>
      </c>
      <c r="AI25" s="85" t="s">
        <v>416</v>
      </c>
      <c r="AJ25" s="85" t="s">
        <v>416</v>
      </c>
      <c r="AK25" s="85" t="s">
        <v>416</v>
      </c>
      <c r="AL25" s="85" t="s">
        <v>416</v>
      </c>
      <c r="AM25" s="85" t="s">
        <v>416</v>
      </c>
      <c r="AN25" s="85" t="s">
        <v>416</v>
      </c>
      <c r="AO25" s="85" t="s">
        <v>416</v>
      </c>
      <c r="AP25" s="85" t="s">
        <v>416</v>
      </c>
      <c r="AQ25" s="85" t="s">
        <v>620</v>
      </c>
      <c r="AR25" s="85" t="s">
        <v>620</v>
      </c>
      <c r="AS25" s="85" t="s">
        <v>620</v>
      </c>
      <c r="AT25" s="85" t="s">
        <v>620</v>
      </c>
      <c r="AU25" s="85" t="s">
        <v>620</v>
      </c>
      <c r="AV25" s="85" t="s">
        <v>620</v>
      </c>
      <c r="AW25" s="85" t="s">
        <v>620</v>
      </c>
      <c r="AX25" s="85" t="s">
        <v>620</v>
      </c>
      <c r="AY25" s="85" t="s">
        <v>620</v>
      </c>
      <c r="AZ25" s="85" t="s">
        <v>620</v>
      </c>
      <c r="BA25" s="85" t="s">
        <v>620</v>
      </c>
      <c r="BB25" s="85" t="s">
        <v>620</v>
      </c>
      <c r="BC25" s="85" t="s">
        <v>620</v>
      </c>
      <c r="BD25" s="85" t="s">
        <v>620</v>
      </c>
      <c r="BE25" s="85" t="s">
        <v>620</v>
      </c>
      <c r="BF25" s="85" t="s">
        <v>620</v>
      </c>
      <c r="BG25" s="85" t="s">
        <v>620</v>
      </c>
      <c r="BH25" s="85" t="s">
        <v>620</v>
      </c>
      <c r="BI25" s="85" t="s">
        <v>620</v>
      </c>
      <c r="BJ25" s="85" t="s">
        <v>620</v>
      </c>
      <c r="BK25" s="85" t="s">
        <v>620</v>
      </c>
      <c r="BL25" s="85" t="s">
        <v>620</v>
      </c>
      <c r="BM25" s="85" t="s">
        <v>620</v>
      </c>
      <c r="BN25" s="85" t="s">
        <v>620</v>
      </c>
      <c r="BO25" s="85" t="s">
        <v>620</v>
      </c>
      <c r="BP25" s="85" t="s">
        <v>620</v>
      </c>
      <c r="BQ25" s="85" t="s">
        <v>620</v>
      </c>
      <c r="BR25" s="85" t="s">
        <v>620</v>
      </c>
      <c r="BS25" s="85" t="s">
        <v>620</v>
      </c>
      <c r="BT25" s="85" t="s">
        <v>620</v>
      </c>
      <c r="BU25" s="85" t="s">
        <v>620</v>
      </c>
      <c r="BV25" s="85" t="s">
        <v>620</v>
      </c>
      <c r="BW25" s="85" t="s">
        <v>620</v>
      </c>
    </row>
    <row r="26" spans="1:75" s="68" customFormat="1" ht="31.5" customHeight="1" x14ac:dyDescent="0.25">
      <c r="A26" s="12" t="s">
        <v>417</v>
      </c>
      <c r="B26" s="18" t="s">
        <v>418</v>
      </c>
      <c r="C26" s="125" t="s">
        <v>956</v>
      </c>
      <c r="D26" s="127" t="s">
        <v>419</v>
      </c>
      <c r="E26" s="127" t="s">
        <v>420</v>
      </c>
      <c r="F26" s="85" t="s">
        <v>420</v>
      </c>
      <c r="G26" s="85" t="s">
        <v>420</v>
      </c>
      <c r="H26" s="85" t="s">
        <v>420</v>
      </c>
      <c r="I26" s="85" t="s">
        <v>420</v>
      </c>
      <c r="J26" s="85" t="s">
        <v>420</v>
      </c>
      <c r="K26" s="85" t="s">
        <v>420</v>
      </c>
      <c r="L26" s="85" t="s">
        <v>420</v>
      </c>
      <c r="M26" s="85" t="s">
        <v>420</v>
      </c>
      <c r="N26" s="85" t="s">
        <v>420</v>
      </c>
      <c r="O26" s="85" t="s">
        <v>420</v>
      </c>
      <c r="P26" s="85" t="s">
        <v>420</v>
      </c>
      <c r="Q26" s="85" t="s">
        <v>420</v>
      </c>
      <c r="R26" s="85" t="s">
        <v>420</v>
      </c>
      <c r="S26" s="85" t="s">
        <v>420</v>
      </c>
      <c r="T26" s="85" t="s">
        <v>420</v>
      </c>
      <c r="U26" s="85" t="s">
        <v>420</v>
      </c>
      <c r="V26" s="85" t="s">
        <v>420</v>
      </c>
      <c r="W26" s="85" t="s">
        <v>420</v>
      </c>
      <c r="X26" s="85" t="s">
        <v>420</v>
      </c>
      <c r="Y26" s="85" t="s">
        <v>420</v>
      </c>
      <c r="Z26" s="85" t="s">
        <v>420</v>
      </c>
      <c r="AA26" s="85" t="s">
        <v>420</v>
      </c>
      <c r="AB26" s="85" t="s">
        <v>420</v>
      </c>
      <c r="AC26" s="85" t="s">
        <v>420</v>
      </c>
      <c r="AD26" s="85" t="s">
        <v>420</v>
      </c>
      <c r="AE26" s="85" t="s">
        <v>420</v>
      </c>
      <c r="AF26" s="85" t="s">
        <v>420</v>
      </c>
      <c r="AG26" s="85" t="s">
        <v>420</v>
      </c>
      <c r="AH26" s="85" t="s">
        <v>420</v>
      </c>
      <c r="AI26" s="85" t="s">
        <v>420</v>
      </c>
      <c r="AJ26" s="85" t="s">
        <v>420</v>
      </c>
      <c r="AK26" s="85" t="s">
        <v>420</v>
      </c>
      <c r="AL26" s="85" t="s">
        <v>420</v>
      </c>
      <c r="AM26" s="85" t="s">
        <v>420</v>
      </c>
      <c r="AN26" s="85" t="s">
        <v>420</v>
      </c>
      <c r="AO26" s="85" t="s">
        <v>420</v>
      </c>
      <c r="AP26" s="85" t="s">
        <v>420</v>
      </c>
      <c r="AQ26" s="85" t="s">
        <v>420</v>
      </c>
      <c r="AR26" s="85" t="s">
        <v>420</v>
      </c>
      <c r="AS26" s="85" t="s">
        <v>420</v>
      </c>
      <c r="AT26" s="85" t="s">
        <v>420</v>
      </c>
      <c r="AU26" s="85" t="s">
        <v>420</v>
      </c>
      <c r="AV26" s="85" t="s">
        <v>420</v>
      </c>
      <c r="AW26" s="85" t="s">
        <v>420</v>
      </c>
      <c r="AX26" s="85" t="s">
        <v>420</v>
      </c>
      <c r="AY26" s="85" t="s">
        <v>420</v>
      </c>
      <c r="AZ26" s="85" t="s">
        <v>420</v>
      </c>
      <c r="BA26" s="85" t="s">
        <v>420</v>
      </c>
      <c r="BB26" s="85" t="s">
        <v>420</v>
      </c>
      <c r="BC26" s="85" t="s">
        <v>420</v>
      </c>
      <c r="BD26" s="85" t="s">
        <v>420</v>
      </c>
      <c r="BE26" s="85" t="s">
        <v>420</v>
      </c>
      <c r="BF26" s="85" t="s">
        <v>420</v>
      </c>
      <c r="BG26" s="85" t="s">
        <v>420</v>
      </c>
      <c r="BH26" s="85" t="s">
        <v>420</v>
      </c>
      <c r="BI26" s="85" t="s">
        <v>420</v>
      </c>
      <c r="BJ26" s="85" t="s">
        <v>420</v>
      </c>
      <c r="BK26" s="85" t="s">
        <v>420</v>
      </c>
      <c r="BL26" s="85" t="s">
        <v>420</v>
      </c>
      <c r="BM26" s="85" t="s">
        <v>420</v>
      </c>
      <c r="BN26" s="85" t="s">
        <v>420</v>
      </c>
      <c r="BO26" s="85" t="s">
        <v>420</v>
      </c>
      <c r="BP26" s="85" t="s">
        <v>420</v>
      </c>
      <c r="BQ26" s="85" t="s">
        <v>420</v>
      </c>
      <c r="BR26" s="85" t="s">
        <v>420</v>
      </c>
      <c r="BS26" s="85" t="s">
        <v>420</v>
      </c>
      <c r="BT26" s="85" t="s">
        <v>420</v>
      </c>
      <c r="BU26" s="85" t="s">
        <v>420</v>
      </c>
      <c r="BV26" s="85" t="s">
        <v>420</v>
      </c>
      <c r="BW26" s="85" t="s">
        <v>420</v>
      </c>
    </row>
    <row r="27" spans="1:75" s="7" customFormat="1" x14ac:dyDescent="0.3">
      <c r="A27" s="12" t="s">
        <v>421</v>
      </c>
      <c r="B27" s="18" t="s">
        <v>422</v>
      </c>
      <c r="C27" s="125" t="s">
        <v>423</v>
      </c>
      <c r="D27" s="128"/>
      <c r="E27" s="128" t="s">
        <v>153</v>
      </c>
      <c r="F27" s="86" t="s">
        <v>153</v>
      </c>
      <c r="G27" s="86" t="s">
        <v>153</v>
      </c>
      <c r="H27" s="86" t="s">
        <v>153</v>
      </c>
      <c r="I27" s="86" t="s">
        <v>153</v>
      </c>
      <c r="J27" s="86" t="s">
        <v>153</v>
      </c>
      <c r="K27" s="86" t="s">
        <v>153</v>
      </c>
      <c r="L27" s="86" t="s">
        <v>153</v>
      </c>
      <c r="M27" s="86" t="s">
        <v>153</v>
      </c>
      <c r="N27" s="86" t="s">
        <v>153</v>
      </c>
      <c r="O27" s="86" t="s">
        <v>153</v>
      </c>
      <c r="P27" s="86" t="s">
        <v>153</v>
      </c>
      <c r="Q27" s="86" t="s">
        <v>153</v>
      </c>
      <c r="R27" s="86" t="s">
        <v>153</v>
      </c>
      <c r="S27" s="86" t="s">
        <v>153</v>
      </c>
      <c r="T27" s="86" t="s">
        <v>153</v>
      </c>
      <c r="U27" s="86" t="s">
        <v>153</v>
      </c>
      <c r="V27" s="86" t="s">
        <v>153</v>
      </c>
      <c r="W27" s="86" t="s">
        <v>153</v>
      </c>
      <c r="X27" s="86" t="s">
        <v>153</v>
      </c>
      <c r="Y27" s="86" t="s">
        <v>153</v>
      </c>
      <c r="Z27" s="86" t="s">
        <v>153</v>
      </c>
      <c r="AA27" s="86" t="s">
        <v>181</v>
      </c>
      <c r="AB27" s="86" t="s">
        <v>153</v>
      </c>
      <c r="AC27" s="86" t="s">
        <v>153</v>
      </c>
      <c r="AD27" s="86" t="s">
        <v>153</v>
      </c>
      <c r="AE27" s="86" t="s">
        <v>153</v>
      </c>
      <c r="AF27" s="86" t="s">
        <v>153</v>
      </c>
      <c r="AG27" s="86" t="s">
        <v>153</v>
      </c>
      <c r="AH27" s="86" t="s">
        <v>153</v>
      </c>
      <c r="AI27" s="86" t="s">
        <v>153</v>
      </c>
      <c r="AJ27" s="86" t="s">
        <v>153</v>
      </c>
      <c r="AK27" s="86" t="s">
        <v>153</v>
      </c>
      <c r="AL27" s="86" t="s">
        <v>153</v>
      </c>
      <c r="AM27" s="86" t="s">
        <v>153</v>
      </c>
      <c r="AN27" s="86" t="s">
        <v>153</v>
      </c>
      <c r="AO27" s="86" t="s">
        <v>153</v>
      </c>
      <c r="AP27" s="86" t="s">
        <v>153</v>
      </c>
      <c r="AQ27" s="86" t="s">
        <v>153</v>
      </c>
      <c r="AR27" s="86" t="s">
        <v>153</v>
      </c>
      <c r="AS27" s="86" t="s">
        <v>153</v>
      </c>
      <c r="AT27" s="86" t="s">
        <v>153</v>
      </c>
      <c r="AU27" s="86" t="s">
        <v>153</v>
      </c>
      <c r="AV27" s="86" t="s">
        <v>153</v>
      </c>
      <c r="AW27" s="86" t="s">
        <v>153</v>
      </c>
      <c r="AX27" s="86" t="s">
        <v>153</v>
      </c>
      <c r="AY27" s="86" t="s">
        <v>153</v>
      </c>
      <c r="AZ27" s="86" t="s">
        <v>153</v>
      </c>
      <c r="BA27" s="86" t="s">
        <v>153</v>
      </c>
      <c r="BB27" s="86" t="s">
        <v>153</v>
      </c>
      <c r="BC27" s="86" t="s">
        <v>153</v>
      </c>
      <c r="BD27" s="86" t="s">
        <v>153</v>
      </c>
      <c r="BE27" s="86" t="s">
        <v>153</v>
      </c>
      <c r="BF27" s="86" t="s">
        <v>153</v>
      </c>
      <c r="BG27" s="86" t="s">
        <v>153</v>
      </c>
      <c r="BH27" s="86" t="s">
        <v>153</v>
      </c>
      <c r="BI27" s="86" t="s">
        <v>153</v>
      </c>
      <c r="BJ27" s="86" t="s">
        <v>153</v>
      </c>
      <c r="BK27" s="86" t="s">
        <v>153</v>
      </c>
      <c r="BL27" s="86" t="s">
        <v>153</v>
      </c>
      <c r="BM27" s="86" t="s">
        <v>153</v>
      </c>
      <c r="BN27" s="86" t="s">
        <v>153</v>
      </c>
      <c r="BO27" s="86" t="s">
        <v>153</v>
      </c>
      <c r="BP27" s="86" t="s">
        <v>153</v>
      </c>
      <c r="BQ27" s="86" t="s">
        <v>153</v>
      </c>
      <c r="BR27" s="86" t="s">
        <v>153</v>
      </c>
      <c r="BS27" s="86" t="s">
        <v>153</v>
      </c>
      <c r="BT27" s="86" t="s">
        <v>153</v>
      </c>
      <c r="BU27" s="86" t="s">
        <v>153</v>
      </c>
      <c r="BV27" s="86" t="s">
        <v>153</v>
      </c>
      <c r="BW27" s="86" t="s">
        <v>153</v>
      </c>
    </row>
    <row r="28" spans="1:75" s="7" customFormat="1" x14ac:dyDescent="0.3">
      <c r="A28" s="12" t="s">
        <v>424</v>
      </c>
      <c r="B28" s="18" t="s">
        <v>425</v>
      </c>
      <c r="C28" s="129" t="s">
        <v>426</v>
      </c>
      <c r="D28" s="128"/>
      <c r="E28" s="128" t="s">
        <v>153</v>
      </c>
      <c r="F28" s="86" t="s">
        <v>153</v>
      </c>
      <c r="G28" s="86" t="s">
        <v>153</v>
      </c>
      <c r="H28" s="86" t="s">
        <v>153</v>
      </c>
      <c r="I28" s="86" t="s">
        <v>153</v>
      </c>
      <c r="J28" s="86" t="s">
        <v>153</v>
      </c>
      <c r="K28" s="86" t="s">
        <v>153</v>
      </c>
      <c r="L28" s="86" t="s">
        <v>153</v>
      </c>
      <c r="M28" s="86" t="s">
        <v>153</v>
      </c>
      <c r="N28" s="86" t="s">
        <v>153</v>
      </c>
      <c r="O28" s="86" t="s">
        <v>153</v>
      </c>
      <c r="P28" s="86" t="s">
        <v>153</v>
      </c>
      <c r="Q28" s="86" t="s">
        <v>153</v>
      </c>
      <c r="R28" s="86" t="s">
        <v>153</v>
      </c>
      <c r="S28" s="86" t="s">
        <v>153</v>
      </c>
      <c r="T28" s="86" t="s">
        <v>153</v>
      </c>
      <c r="U28" s="86" t="s">
        <v>153</v>
      </c>
      <c r="V28" s="86" t="s">
        <v>153</v>
      </c>
      <c r="W28" s="86" t="s">
        <v>153</v>
      </c>
      <c r="X28" s="86" t="s">
        <v>153</v>
      </c>
      <c r="Y28" s="86" t="s">
        <v>153</v>
      </c>
      <c r="Z28" s="86" t="s">
        <v>153</v>
      </c>
      <c r="AA28" s="86" t="s">
        <v>153</v>
      </c>
      <c r="AB28" s="86" t="s">
        <v>153</v>
      </c>
      <c r="AC28" s="86" t="s">
        <v>153</v>
      </c>
      <c r="AD28" s="86" t="s">
        <v>153</v>
      </c>
      <c r="AE28" s="86" t="s">
        <v>153</v>
      </c>
      <c r="AF28" s="86" t="s">
        <v>153</v>
      </c>
      <c r="AG28" s="86" t="s">
        <v>153</v>
      </c>
      <c r="AH28" s="86" t="s">
        <v>153</v>
      </c>
      <c r="AI28" s="86" t="s">
        <v>153</v>
      </c>
      <c r="AJ28" s="86" t="s">
        <v>153</v>
      </c>
      <c r="AK28" s="86" t="s">
        <v>153</v>
      </c>
      <c r="AL28" s="86" t="s">
        <v>153</v>
      </c>
      <c r="AM28" s="86" t="s">
        <v>153</v>
      </c>
      <c r="AN28" s="86" t="s">
        <v>153</v>
      </c>
      <c r="AO28" s="86" t="s">
        <v>153</v>
      </c>
      <c r="AP28" s="86" t="s">
        <v>153</v>
      </c>
      <c r="AQ28" s="86" t="s">
        <v>153</v>
      </c>
      <c r="AR28" s="86" t="s">
        <v>153</v>
      </c>
      <c r="AS28" s="86" t="s">
        <v>153</v>
      </c>
      <c r="AT28" s="86" t="s">
        <v>153</v>
      </c>
      <c r="AU28" s="86" t="s">
        <v>153</v>
      </c>
      <c r="AV28" s="86" t="s">
        <v>153</v>
      </c>
      <c r="AW28" s="86" t="s">
        <v>153</v>
      </c>
      <c r="AX28" s="86" t="s">
        <v>153</v>
      </c>
      <c r="AY28" s="86" t="s">
        <v>153</v>
      </c>
      <c r="AZ28" s="86" t="s">
        <v>153</v>
      </c>
      <c r="BA28" s="86" t="s">
        <v>153</v>
      </c>
      <c r="BB28" s="86" t="s">
        <v>153</v>
      </c>
      <c r="BC28" s="86" t="s">
        <v>153</v>
      </c>
      <c r="BD28" s="86" t="s">
        <v>153</v>
      </c>
      <c r="BE28" s="86" t="s">
        <v>153</v>
      </c>
      <c r="BF28" s="86" t="s">
        <v>153</v>
      </c>
      <c r="BG28" s="86" t="s">
        <v>153</v>
      </c>
      <c r="BH28" s="86" t="s">
        <v>153</v>
      </c>
      <c r="BI28" s="86" t="s">
        <v>153</v>
      </c>
      <c r="BJ28" s="86" t="s">
        <v>153</v>
      </c>
      <c r="BK28" s="86" t="s">
        <v>153</v>
      </c>
      <c r="BL28" s="86" t="s">
        <v>153</v>
      </c>
      <c r="BM28" s="86" t="s">
        <v>153</v>
      </c>
      <c r="BN28" s="86" t="s">
        <v>153</v>
      </c>
      <c r="BO28" s="86" t="s">
        <v>153</v>
      </c>
      <c r="BP28" s="86" t="s">
        <v>153</v>
      </c>
      <c r="BQ28" s="86" t="s">
        <v>153</v>
      </c>
      <c r="BR28" s="86" t="s">
        <v>153</v>
      </c>
      <c r="BS28" s="86" t="s">
        <v>153</v>
      </c>
      <c r="BT28" s="86" t="s">
        <v>153</v>
      </c>
      <c r="BU28" s="86" t="s">
        <v>153</v>
      </c>
      <c r="BV28" s="86" t="s">
        <v>153</v>
      </c>
      <c r="BW28" s="86" t="s">
        <v>153</v>
      </c>
    </row>
    <row r="29" spans="1:75" s="7" customFormat="1" x14ac:dyDescent="0.3">
      <c r="A29" s="12" t="s">
        <v>427</v>
      </c>
      <c r="B29" s="18" t="s">
        <v>428</v>
      </c>
      <c r="C29" s="125" t="s">
        <v>429</v>
      </c>
      <c r="D29" s="128"/>
      <c r="E29" s="128" t="s">
        <v>153</v>
      </c>
      <c r="F29" s="86" t="s">
        <v>153</v>
      </c>
      <c r="G29" s="86" t="s">
        <v>153</v>
      </c>
      <c r="H29" s="86" t="s">
        <v>153</v>
      </c>
      <c r="I29" s="86" t="s">
        <v>153</v>
      </c>
      <c r="J29" s="86" t="s">
        <v>153</v>
      </c>
      <c r="K29" s="86" t="s">
        <v>153</v>
      </c>
      <c r="L29" s="86" t="s">
        <v>153</v>
      </c>
      <c r="M29" s="86" t="s">
        <v>153</v>
      </c>
      <c r="N29" s="86" t="s">
        <v>153</v>
      </c>
      <c r="O29" s="86" t="s">
        <v>153</v>
      </c>
      <c r="P29" s="86" t="s">
        <v>153</v>
      </c>
      <c r="Q29" s="86" t="s">
        <v>153</v>
      </c>
      <c r="R29" s="86" t="s">
        <v>153</v>
      </c>
      <c r="S29" s="86" t="s">
        <v>153</v>
      </c>
      <c r="T29" s="86" t="s">
        <v>153</v>
      </c>
      <c r="U29" s="86" t="s">
        <v>153</v>
      </c>
      <c r="V29" s="86" t="s">
        <v>153</v>
      </c>
      <c r="W29" s="86" t="s">
        <v>153</v>
      </c>
      <c r="X29" s="86" t="s">
        <v>153</v>
      </c>
      <c r="Y29" s="86" t="s">
        <v>153</v>
      </c>
      <c r="Z29" s="86" t="s">
        <v>153</v>
      </c>
      <c r="AA29" s="86" t="s">
        <v>181</v>
      </c>
      <c r="AB29" s="86" t="s">
        <v>153</v>
      </c>
      <c r="AC29" s="86" t="s">
        <v>153</v>
      </c>
      <c r="AD29" s="86" t="s">
        <v>153</v>
      </c>
      <c r="AE29" s="86" t="s">
        <v>153</v>
      </c>
      <c r="AF29" s="86" t="s">
        <v>153</v>
      </c>
      <c r="AG29" s="86" t="s">
        <v>153</v>
      </c>
      <c r="AH29" s="86" t="s">
        <v>153</v>
      </c>
      <c r="AI29" s="86" t="s">
        <v>153</v>
      </c>
      <c r="AJ29" s="86" t="s">
        <v>153</v>
      </c>
      <c r="AK29" s="86" t="s">
        <v>153</v>
      </c>
      <c r="AL29" s="86" t="s">
        <v>153</v>
      </c>
      <c r="AM29" s="86" t="s">
        <v>153</v>
      </c>
      <c r="AN29" s="86" t="s">
        <v>153</v>
      </c>
      <c r="AO29" s="86" t="s">
        <v>153</v>
      </c>
      <c r="AP29" s="86" t="s">
        <v>153</v>
      </c>
      <c r="AQ29" s="86" t="s">
        <v>153</v>
      </c>
      <c r="AR29" s="86" t="s">
        <v>153</v>
      </c>
      <c r="AS29" s="86" t="s">
        <v>153</v>
      </c>
      <c r="AT29" s="86" t="s">
        <v>153</v>
      </c>
      <c r="AU29" s="86" t="s">
        <v>153</v>
      </c>
      <c r="AV29" s="86" t="s">
        <v>153</v>
      </c>
      <c r="AW29" s="86" t="s">
        <v>153</v>
      </c>
      <c r="AX29" s="86" t="s">
        <v>153</v>
      </c>
      <c r="AY29" s="86" t="s">
        <v>153</v>
      </c>
      <c r="AZ29" s="86" t="s">
        <v>153</v>
      </c>
      <c r="BA29" s="86" t="s">
        <v>153</v>
      </c>
      <c r="BB29" s="86" t="s">
        <v>153</v>
      </c>
      <c r="BC29" s="86" t="s">
        <v>153</v>
      </c>
      <c r="BD29" s="86" t="s">
        <v>153</v>
      </c>
      <c r="BE29" s="86" t="s">
        <v>153</v>
      </c>
      <c r="BF29" s="86" t="s">
        <v>153</v>
      </c>
      <c r="BG29" s="86" t="s">
        <v>153</v>
      </c>
      <c r="BH29" s="86" t="s">
        <v>153</v>
      </c>
      <c r="BI29" s="86" t="s">
        <v>153</v>
      </c>
      <c r="BJ29" s="86" t="s">
        <v>153</v>
      </c>
      <c r="BK29" s="86" t="s">
        <v>153</v>
      </c>
      <c r="BL29" s="86" t="s">
        <v>153</v>
      </c>
      <c r="BM29" s="86" t="s">
        <v>153</v>
      </c>
      <c r="BN29" s="86" t="s">
        <v>153</v>
      </c>
      <c r="BO29" s="86" t="s">
        <v>153</v>
      </c>
      <c r="BP29" s="86" t="s">
        <v>153</v>
      </c>
      <c r="BQ29" s="86" t="s">
        <v>153</v>
      </c>
      <c r="BR29" s="86" t="s">
        <v>153</v>
      </c>
      <c r="BS29" s="86" t="s">
        <v>153</v>
      </c>
      <c r="BT29" s="86" t="s">
        <v>153</v>
      </c>
      <c r="BU29" s="86" t="s">
        <v>153</v>
      </c>
      <c r="BV29" s="86" t="s">
        <v>153</v>
      </c>
      <c r="BW29" s="86" t="s">
        <v>153</v>
      </c>
    </row>
    <row r="30" spans="1:75" s="7" customFormat="1" x14ac:dyDescent="0.3">
      <c r="A30" s="12" t="s">
        <v>430</v>
      </c>
      <c r="B30" s="18" t="s">
        <v>431</v>
      </c>
      <c r="C30" s="125" t="s">
        <v>432</v>
      </c>
      <c r="D30" s="128"/>
      <c r="E30" s="128" t="s">
        <v>153</v>
      </c>
      <c r="F30" s="86" t="s">
        <v>153</v>
      </c>
      <c r="G30" s="86" t="s">
        <v>153</v>
      </c>
      <c r="H30" s="86" t="s">
        <v>153</v>
      </c>
      <c r="I30" s="86" t="s">
        <v>153</v>
      </c>
      <c r="J30" s="86" t="s">
        <v>153</v>
      </c>
      <c r="K30" s="86" t="s">
        <v>153</v>
      </c>
      <c r="L30" s="86" t="s">
        <v>153</v>
      </c>
      <c r="M30" s="86" t="s">
        <v>153</v>
      </c>
      <c r="N30" s="86" t="s">
        <v>153</v>
      </c>
      <c r="O30" s="86" t="s">
        <v>153</v>
      </c>
      <c r="P30" s="86" t="s">
        <v>153</v>
      </c>
      <c r="Q30" s="86" t="s">
        <v>153</v>
      </c>
      <c r="R30" s="86" t="s">
        <v>153</v>
      </c>
      <c r="S30" s="86" t="s">
        <v>153</v>
      </c>
      <c r="T30" s="86" t="s">
        <v>153</v>
      </c>
      <c r="U30" s="86" t="s">
        <v>153</v>
      </c>
      <c r="V30" s="86" t="s">
        <v>153</v>
      </c>
      <c r="W30" s="86" t="s">
        <v>153</v>
      </c>
      <c r="X30" s="86" t="s">
        <v>153</v>
      </c>
      <c r="Y30" s="86" t="s">
        <v>153</v>
      </c>
      <c r="Z30" s="86" t="s">
        <v>153</v>
      </c>
      <c r="AA30" s="86" t="s">
        <v>153</v>
      </c>
      <c r="AB30" s="86" t="s">
        <v>153</v>
      </c>
      <c r="AC30" s="86" t="s">
        <v>153</v>
      </c>
      <c r="AD30" s="86" t="s">
        <v>153</v>
      </c>
      <c r="AE30" s="86" t="s">
        <v>153</v>
      </c>
      <c r="AF30" s="86" t="s">
        <v>153</v>
      </c>
      <c r="AG30" s="86" t="s">
        <v>153</v>
      </c>
      <c r="AH30" s="86" t="s">
        <v>153</v>
      </c>
      <c r="AI30" s="86" t="s">
        <v>153</v>
      </c>
      <c r="AJ30" s="86" t="s">
        <v>153</v>
      </c>
      <c r="AK30" s="86" t="s">
        <v>153</v>
      </c>
      <c r="AL30" s="86" t="s">
        <v>153</v>
      </c>
      <c r="AM30" s="86" t="s">
        <v>153</v>
      </c>
      <c r="AN30" s="86" t="s">
        <v>153</v>
      </c>
      <c r="AO30" s="86" t="s">
        <v>153</v>
      </c>
      <c r="AP30" s="86" t="s">
        <v>153</v>
      </c>
      <c r="AQ30" s="86" t="s">
        <v>153</v>
      </c>
      <c r="AR30" s="86" t="s">
        <v>153</v>
      </c>
      <c r="AS30" s="86" t="s">
        <v>153</v>
      </c>
      <c r="AT30" s="86" t="s">
        <v>153</v>
      </c>
      <c r="AU30" s="86" t="s">
        <v>153</v>
      </c>
      <c r="AV30" s="86" t="s">
        <v>153</v>
      </c>
      <c r="AW30" s="86" t="s">
        <v>153</v>
      </c>
      <c r="AX30" s="86" t="s">
        <v>153</v>
      </c>
      <c r="AY30" s="86" t="s">
        <v>153</v>
      </c>
      <c r="AZ30" s="86" t="s">
        <v>153</v>
      </c>
      <c r="BA30" s="86" t="s">
        <v>153</v>
      </c>
      <c r="BB30" s="86" t="s">
        <v>153</v>
      </c>
      <c r="BC30" s="86" t="s">
        <v>153</v>
      </c>
      <c r="BD30" s="86" t="s">
        <v>153</v>
      </c>
      <c r="BE30" s="86" t="s">
        <v>153</v>
      </c>
      <c r="BF30" s="86" t="s">
        <v>153</v>
      </c>
      <c r="BG30" s="86" t="s">
        <v>153</v>
      </c>
      <c r="BH30" s="86" t="s">
        <v>153</v>
      </c>
      <c r="BI30" s="86" t="s">
        <v>153</v>
      </c>
      <c r="BJ30" s="86" t="s">
        <v>153</v>
      </c>
      <c r="BK30" s="86" t="s">
        <v>153</v>
      </c>
      <c r="BL30" s="86" t="s">
        <v>153</v>
      </c>
      <c r="BM30" s="86" t="s">
        <v>153</v>
      </c>
      <c r="BN30" s="86" t="s">
        <v>153</v>
      </c>
      <c r="BO30" s="86" t="s">
        <v>153</v>
      </c>
      <c r="BP30" s="86" t="s">
        <v>153</v>
      </c>
      <c r="BQ30" s="86" t="s">
        <v>153</v>
      </c>
      <c r="BR30" s="86" t="s">
        <v>153</v>
      </c>
      <c r="BS30" s="86" t="s">
        <v>153</v>
      </c>
      <c r="BT30" s="86" t="s">
        <v>153</v>
      </c>
      <c r="BU30" s="86" t="s">
        <v>153</v>
      </c>
      <c r="BV30" s="86" t="s">
        <v>153</v>
      </c>
      <c r="BW30" s="86" t="s">
        <v>153</v>
      </c>
    </row>
    <row r="31" spans="1:75" s="7" customFormat="1" ht="34.5" x14ac:dyDescent="0.3">
      <c r="A31" s="12" t="s">
        <v>433</v>
      </c>
      <c r="B31" s="18" t="s">
        <v>434</v>
      </c>
      <c r="C31" s="125" t="s">
        <v>435</v>
      </c>
      <c r="D31" s="128"/>
      <c r="E31" s="128" t="s">
        <v>181</v>
      </c>
      <c r="F31" s="86" t="s">
        <v>181</v>
      </c>
      <c r="G31" s="86" t="s">
        <v>181</v>
      </c>
      <c r="H31" s="86" t="s">
        <v>181</v>
      </c>
      <c r="I31" s="86" t="s">
        <v>181</v>
      </c>
      <c r="J31" s="86" t="s">
        <v>181</v>
      </c>
      <c r="K31" s="86" t="s">
        <v>181</v>
      </c>
      <c r="L31" s="86" t="s">
        <v>181</v>
      </c>
      <c r="M31" s="86" t="s">
        <v>181</v>
      </c>
      <c r="N31" s="86" t="s">
        <v>181</v>
      </c>
      <c r="O31" s="86" t="s">
        <v>181</v>
      </c>
      <c r="P31" s="86" t="s">
        <v>181</v>
      </c>
      <c r="Q31" s="86" t="s">
        <v>181</v>
      </c>
      <c r="R31" s="86" t="s">
        <v>181</v>
      </c>
      <c r="S31" s="86" t="s">
        <v>181</v>
      </c>
      <c r="T31" s="86" t="s">
        <v>181</v>
      </c>
      <c r="U31" s="86" t="s">
        <v>181</v>
      </c>
      <c r="V31" s="86" t="s">
        <v>181</v>
      </c>
      <c r="W31" s="86" t="s">
        <v>181</v>
      </c>
      <c r="X31" s="86" t="s">
        <v>181</v>
      </c>
      <c r="Y31" s="86" t="s">
        <v>181</v>
      </c>
      <c r="Z31" s="86" t="s">
        <v>181</v>
      </c>
      <c r="AA31" s="86" t="s">
        <v>181</v>
      </c>
      <c r="AB31" s="86" t="s">
        <v>181</v>
      </c>
      <c r="AC31" s="86" t="s">
        <v>181</v>
      </c>
      <c r="AD31" s="86" t="s">
        <v>181</v>
      </c>
      <c r="AE31" s="86" t="s">
        <v>181</v>
      </c>
      <c r="AF31" s="86" t="s">
        <v>153</v>
      </c>
      <c r="AG31" s="86" t="s">
        <v>181</v>
      </c>
      <c r="AH31" s="86" t="s">
        <v>181</v>
      </c>
      <c r="AI31" s="86" t="s">
        <v>181</v>
      </c>
      <c r="AJ31" s="86" t="s">
        <v>181</v>
      </c>
      <c r="AK31" s="86" t="s">
        <v>181</v>
      </c>
      <c r="AL31" s="86" t="s">
        <v>181</v>
      </c>
      <c r="AM31" s="86" t="s">
        <v>181</v>
      </c>
      <c r="AN31" s="86" t="s">
        <v>181</v>
      </c>
      <c r="AO31" s="86" t="s">
        <v>181</v>
      </c>
      <c r="AP31" s="86" t="s">
        <v>153</v>
      </c>
      <c r="AQ31" s="86" t="s">
        <v>181</v>
      </c>
      <c r="AR31" s="86" t="s">
        <v>181</v>
      </c>
      <c r="AS31" s="86" t="s">
        <v>181</v>
      </c>
      <c r="AT31" s="86" t="s">
        <v>181</v>
      </c>
      <c r="AU31" s="86" t="s">
        <v>181</v>
      </c>
      <c r="AV31" s="86" t="s">
        <v>181</v>
      </c>
      <c r="AW31" s="86" t="s">
        <v>181</v>
      </c>
      <c r="AX31" s="86" t="s">
        <v>181</v>
      </c>
      <c r="AY31" s="86" t="s">
        <v>181</v>
      </c>
      <c r="AZ31" s="86" t="s">
        <v>181</v>
      </c>
      <c r="BA31" s="86" t="s">
        <v>181</v>
      </c>
      <c r="BB31" s="86" t="s">
        <v>181</v>
      </c>
      <c r="BC31" s="86" t="s">
        <v>181</v>
      </c>
      <c r="BD31" s="86" t="s">
        <v>181</v>
      </c>
      <c r="BE31" s="86" t="s">
        <v>181</v>
      </c>
      <c r="BF31" s="86" t="s">
        <v>181</v>
      </c>
      <c r="BG31" s="86" t="s">
        <v>181</v>
      </c>
      <c r="BH31" s="86" t="s">
        <v>181</v>
      </c>
      <c r="BI31" s="86" t="s">
        <v>181</v>
      </c>
      <c r="BJ31" s="86" t="s">
        <v>181</v>
      </c>
      <c r="BK31" s="86" t="s">
        <v>181</v>
      </c>
      <c r="BL31" s="86" t="s">
        <v>181</v>
      </c>
      <c r="BM31" s="86" t="s">
        <v>181</v>
      </c>
      <c r="BN31" s="86" t="s">
        <v>181</v>
      </c>
      <c r="BO31" s="86" t="s">
        <v>181</v>
      </c>
      <c r="BP31" s="86" t="s">
        <v>181</v>
      </c>
      <c r="BQ31" s="86" t="s">
        <v>181</v>
      </c>
      <c r="BR31" s="86" t="s">
        <v>181</v>
      </c>
      <c r="BS31" s="86" t="s">
        <v>181</v>
      </c>
      <c r="BT31" s="86" t="s">
        <v>181</v>
      </c>
      <c r="BU31" s="86" t="s">
        <v>181</v>
      </c>
      <c r="BV31" s="86" t="s">
        <v>181</v>
      </c>
      <c r="BW31" s="86" t="s">
        <v>181</v>
      </c>
    </row>
    <row r="32" spans="1:75" s="7" customFormat="1" x14ac:dyDescent="0.3">
      <c r="A32" s="12" t="s">
        <v>436</v>
      </c>
      <c r="B32" s="18" t="s">
        <v>437</v>
      </c>
      <c r="C32" s="125" t="s">
        <v>438</v>
      </c>
      <c r="D32" s="128"/>
      <c r="E32" s="128" t="s">
        <v>181</v>
      </c>
      <c r="F32" s="86" t="s">
        <v>181</v>
      </c>
      <c r="G32" s="86" t="s">
        <v>181</v>
      </c>
      <c r="H32" s="86" t="s">
        <v>181</v>
      </c>
      <c r="I32" s="86" t="s">
        <v>181</v>
      </c>
      <c r="J32" s="86" t="s">
        <v>181</v>
      </c>
      <c r="K32" s="86" t="s">
        <v>181</v>
      </c>
      <c r="L32" s="86" t="s">
        <v>181</v>
      </c>
      <c r="M32" s="86" t="s">
        <v>181</v>
      </c>
      <c r="N32" s="86" t="s">
        <v>181</v>
      </c>
      <c r="O32" s="86" t="s">
        <v>181</v>
      </c>
      <c r="P32" s="86" t="s">
        <v>181</v>
      </c>
      <c r="Q32" s="86" t="s">
        <v>181</v>
      </c>
      <c r="R32" s="86" t="s">
        <v>181</v>
      </c>
      <c r="S32" s="86" t="s">
        <v>181</v>
      </c>
      <c r="T32" s="86" t="s">
        <v>181</v>
      </c>
      <c r="U32" s="86" t="s">
        <v>181</v>
      </c>
      <c r="V32" s="86" t="s">
        <v>181</v>
      </c>
      <c r="W32" s="86" t="s">
        <v>181</v>
      </c>
      <c r="X32" s="86" t="s">
        <v>181</v>
      </c>
      <c r="Y32" s="86" t="s">
        <v>181</v>
      </c>
      <c r="Z32" s="86" t="s">
        <v>181</v>
      </c>
      <c r="AA32" s="86" t="s">
        <v>181</v>
      </c>
      <c r="AB32" s="86" t="s">
        <v>181</v>
      </c>
      <c r="AC32" s="86" t="s">
        <v>181</v>
      </c>
      <c r="AD32" s="86" t="s">
        <v>181</v>
      </c>
      <c r="AE32" s="86" t="s">
        <v>181</v>
      </c>
      <c r="AF32" s="86" t="s">
        <v>181</v>
      </c>
      <c r="AG32" s="86" t="s">
        <v>181</v>
      </c>
      <c r="AH32" s="86" t="s">
        <v>181</v>
      </c>
      <c r="AI32" s="86" t="s">
        <v>181</v>
      </c>
      <c r="AJ32" s="86" t="s">
        <v>181</v>
      </c>
      <c r="AK32" s="86" t="s">
        <v>181</v>
      </c>
      <c r="AL32" s="86" t="s">
        <v>181</v>
      </c>
      <c r="AM32" s="86" t="s">
        <v>181</v>
      </c>
      <c r="AN32" s="86" t="s">
        <v>181</v>
      </c>
      <c r="AO32" s="86" t="s">
        <v>181</v>
      </c>
      <c r="AP32" s="86" t="s">
        <v>153</v>
      </c>
      <c r="AQ32" s="86" t="s">
        <v>181</v>
      </c>
      <c r="AR32" s="86" t="s">
        <v>181</v>
      </c>
      <c r="AS32" s="86" t="s">
        <v>181</v>
      </c>
      <c r="AT32" s="86" t="s">
        <v>181</v>
      </c>
      <c r="AU32" s="86" t="s">
        <v>181</v>
      </c>
      <c r="AV32" s="86" t="s">
        <v>181</v>
      </c>
      <c r="AW32" s="86" t="s">
        <v>181</v>
      </c>
      <c r="AX32" s="86" t="s">
        <v>181</v>
      </c>
      <c r="AY32" s="86" t="s">
        <v>181</v>
      </c>
      <c r="AZ32" s="86" t="s">
        <v>181</v>
      </c>
      <c r="BA32" s="86" t="s">
        <v>181</v>
      </c>
      <c r="BB32" s="86" t="s">
        <v>181</v>
      </c>
      <c r="BC32" s="86" t="s">
        <v>181</v>
      </c>
      <c r="BD32" s="86" t="s">
        <v>181</v>
      </c>
      <c r="BE32" s="86" t="s">
        <v>181</v>
      </c>
      <c r="BF32" s="86" t="s">
        <v>181</v>
      </c>
      <c r="BG32" s="86" t="s">
        <v>181</v>
      </c>
      <c r="BH32" s="86" t="s">
        <v>181</v>
      </c>
      <c r="BI32" s="86" t="s">
        <v>181</v>
      </c>
      <c r="BJ32" s="86" t="s">
        <v>181</v>
      </c>
      <c r="BK32" s="86" t="s">
        <v>181</v>
      </c>
      <c r="BL32" s="86" t="s">
        <v>181</v>
      </c>
      <c r="BM32" s="86" t="s">
        <v>181</v>
      </c>
      <c r="BN32" s="86" t="s">
        <v>181</v>
      </c>
      <c r="BO32" s="86" t="s">
        <v>181</v>
      </c>
      <c r="BP32" s="86" t="s">
        <v>181</v>
      </c>
      <c r="BQ32" s="86" t="s">
        <v>181</v>
      </c>
      <c r="BR32" s="86" t="s">
        <v>181</v>
      </c>
      <c r="BS32" s="86" t="s">
        <v>181</v>
      </c>
      <c r="BT32" s="86" t="s">
        <v>181</v>
      </c>
      <c r="BU32" s="86" t="s">
        <v>181</v>
      </c>
      <c r="BV32" s="86" t="s">
        <v>181</v>
      </c>
      <c r="BW32" s="86" t="s">
        <v>181</v>
      </c>
    </row>
    <row r="33" spans="1:75" s="7" customFormat="1" x14ac:dyDescent="0.3">
      <c r="A33" s="12" t="s">
        <v>439</v>
      </c>
      <c r="B33" s="18" t="s">
        <v>440</v>
      </c>
      <c r="C33" s="125" t="s">
        <v>441</v>
      </c>
      <c r="D33" s="128"/>
      <c r="E33" s="128" t="s">
        <v>153</v>
      </c>
      <c r="F33" s="86" t="s">
        <v>153</v>
      </c>
      <c r="G33" s="86" t="s">
        <v>153</v>
      </c>
      <c r="H33" s="86" t="s">
        <v>153</v>
      </c>
      <c r="I33" s="86" t="s">
        <v>153</v>
      </c>
      <c r="J33" s="86" t="s">
        <v>153</v>
      </c>
      <c r="K33" s="86" t="s">
        <v>153</v>
      </c>
      <c r="L33" s="86" t="s">
        <v>153</v>
      </c>
      <c r="M33" s="86" t="s">
        <v>153</v>
      </c>
      <c r="N33" s="86" t="s">
        <v>153</v>
      </c>
      <c r="O33" s="86" t="s">
        <v>153</v>
      </c>
      <c r="P33" s="86" t="s">
        <v>153</v>
      </c>
      <c r="Q33" s="86" t="s">
        <v>153</v>
      </c>
      <c r="R33" s="86" t="s">
        <v>153</v>
      </c>
      <c r="S33" s="86" t="s">
        <v>153</v>
      </c>
      <c r="T33" s="86" t="s">
        <v>153</v>
      </c>
      <c r="U33" s="86" t="s">
        <v>153</v>
      </c>
      <c r="V33" s="86" t="s">
        <v>153</v>
      </c>
      <c r="W33" s="86" t="s">
        <v>153</v>
      </c>
      <c r="X33" s="86" t="s">
        <v>153</v>
      </c>
      <c r="Y33" s="86" t="s">
        <v>153</v>
      </c>
      <c r="Z33" s="86" t="s">
        <v>153</v>
      </c>
      <c r="AA33" s="86" t="s">
        <v>181</v>
      </c>
      <c r="AB33" s="86" t="s">
        <v>153</v>
      </c>
      <c r="AC33" s="86" t="s">
        <v>153</v>
      </c>
      <c r="AD33" s="86" t="s">
        <v>153</v>
      </c>
      <c r="AE33" s="86" t="s">
        <v>153</v>
      </c>
      <c r="AF33" s="86" t="s">
        <v>181</v>
      </c>
      <c r="AG33" s="86" t="s">
        <v>153</v>
      </c>
      <c r="AH33" s="86" t="s">
        <v>153</v>
      </c>
      <c r="AI33" s="86" t="s">
        <v>153</v>
      </c>
      <c r="AJ33" s="86" t="s">
        <v>153</v>
      </c>
      <c r="AK33" s="86" t="s">
        <v>153</v>
      </c>
      <c r="AL33" s="86" t="s">
        <v>153</v>
      </c>
      <c r="AM33" s="86" t="s">
        <v>153</v>
      </c>
      <c r="AN33" s="86" t="s">
        <v>153</v>
      </c>
      <c r="AO33" s="86" t="s">
        <v>153</v>
      </c>
      <c r="AP33" s="86" t="s">
        <v>153</v>
      </c>
      <c r="AQ33" s="86" t="s">
        <v>153</v>
      </c>
      <c r="AR33" s="86" t="s">
        <v>153</v>
      </c>
      <c r="AS33" s="86" t="s">
        <v>153</v>
      </c>
      <c r="AT33" s="86" t="s">
        <v>153</v>
      </c>
      <c r="AU33" s="86" t="s">
        <v>153</v>
      </c>
      <c r="AV33" s="86" t="s">
        <v>153</v>
      </c>
      <c r="AW33" s="86" t="s">
        <v>153</v>
      </c>
      <c r="AX33" s="86" t="s">
        <v>153</v>
      </c>
      <c r="AY33" s="86" t="s">
        <v>153</v>
      </c>
      <c r="AZ33" s="86" t="s">
        <v>153</v>
      </c>
      <c r="BA33" s="86" t="s">
        <v>153</v>
      </c>
      <c r="BB33" s="86" t="s">
        <v>153</v>
      </c>
      <c r="BC33" s="86" t="s">
        <v>153</v>
      </c>
      <c r="BD33" s="86" t="s">
        <v>153</v>
      </c>
      <c r="BE33" s="86" t="s">
        <v>153</v>
      </c>
      <c r="BF33" s="86" t="s">
        <v>153</v>
      </c>
      <c r="BG33" s="86" t="s">
        <v>153</v>
      </c>
      <c r="BH33" s="86" t="s">
        <v>153</v>
      </c>
      <c r="BI33" s="86" t="s">
        <v>153</v>
      </c>
      <c r="BJ33" s="86" t="s">
        <v>153</v>
      </c>
      <c r="BK33" s="86" t="s">
        <v>153</v>
      </c>
      <c r="BL33" s="86" t="s">
        <v>153</v>
      </c>
      <c r="BM33" s="86" t="s">
        <v>153</v>
      </c>
      <c r="BN33" s="86" t="s">
        <v>153</v>
      </c>
      <c r="BO33" s="86" t="s">
        <v>153</v>
      </c>
      <c r="BP33" s="86" t="s">
        <v>153</v>
      </c>
      <c r="BQ33" s="86" t="s">
        <v>153</v>
      </c>
      <c r="BR33" s="86" t="s">
        <v>153</v>
      </c>
      <c r="BS33" s="86" t="s">
        <v>153</v>
      </c>
      <c r="BT33" s="86" t="s">
        <v>153</v>
      </c>
      <c r="BU33" s="86" t="s">
        <v>153</v>
      </c>
      <c r="BV33" s="86" t="s">
        <v>153</v>
      </c>
      <c r="BW33" s="86" t="s">
        <v>153</v>
      </c>
    </row>
    <row r="34" spans="1:75" s="7" customFormat="1" x14ac:dyDescent="0.3">
      <c r="A34" s="12" t="s">
        <v>442</v>
      </c>
      <c r="B34" s="18" t="s">
        <v>443</v>
      </c>
      <c r="C34" s="125" t="s">
        <v>444</v>
      </c>
      <c r="D34" s="128"/>
      <c r="E34" s="128" t="s">
        <v>153</v>
      </c>
      <c r="F34" s="86" t="s">
        <v>181</v>
      </c>
      <c r="G34" s="86" t="s">
        <v>181</v>
      </c>
      <c r="H34" s="86" t="s">
        <v>181</v>
      </c>
      <c r="I34" s="86" t="s">
        <v>181</v>
      </c>
      <c r="J34" s="86" t="s">
        <v>181</v>
      </c>
      <c r="K34" s="86" t="s">
        <v>181</v>
      </c>
      <c r="L34" s="86" t="s">
        <v>181</v>
      </c>
      <c r="M34" s="86" t="s">
        <v>181</v>
      </c>
      <c r="N34" s="86" t="s">
        <v>181</v>
      </c>
      <c r="O34" s="86" t="s">
        <v>181</v>
      </c>
      <c r="P34" s="86" t="s">
        <v>181</v>
      </c>
      <c r="Q34" s="86" t="s">
        <v>181</v>
      </c>
      <c r="R34" s="86" t="s">
        <v>181</v>
      </c>
      <c r="S34" s="86" t="s">
        <v>181</v>
      </c>
      <c r="T34" s="86" t="s">
        <v>181</v>
      </c>
      <c r="U34" s="86" t="s">
        <v>181</v>
      </c>
      <c r="V34" s="86" t="s">
        <v>181</v>
      </c>
      <c r="W34" s="86" t="s">
        <v>181</v>
      </c>
      <c r="X34" s="86" t="s">
        <v>181</v>
      </c>
      <c r="Y34" s="86" t="s">
        <v>181</v>
      </c>
      <c r="Z34" s="86" t="s">
        <v>153</v>
      </c>
      <c r="AA34" s="86" t="s">
        <v>181</v>
      </c>
      <c r="AB34" s="86" t="s">
        <v>181</v>
      </c>
      <c r="AC34" s="86" t="s">
        <v>181</v>
      </c>
      <c r="AD34" s="86" t="s">
        <v>181</v>
      </c>
      <c r="AE34" s="86" t="s">
        <v>181</v>
      </c>
      <c r="AF34" s="86" t="s">
        <v>153</v>
      </c>
      <c r="AG34" s="86" t="s">
        <v>181</v>
      </c>
      <c r="AH34" s="86" t="s">
        <v>181</v>
      </c>
      <c r="AI34" s="86" t="s">
        <v>181</v>
      </c>
      <c r="AJ34" s="86" t="s">
        <v>181</v>
      </c>
      <c r="AK34" s="86" t="s">
        <v>181</v>
      </c>
      <c r="AL34" s="86" t="s">
        <v>181</v>
      </c>
      <c r="AM34" s="86" t="s">
        <v>181</v>
      </c>
      <c r="AN34" s="86" t="s">
        <v>181</v>
      </c>
      <c r="AO34" s="86" t="s">
        <v>181</v>
      </c>
      <c r="AP34" s="86" t="s">
        <v>153</v>
      </c>
      <c r="AQ34" s="86" t="s">
        <v>181</v>
      </c>
      <c r="AR34" s="86" t="s">
        <v>181</v>
      </c>
      <c r="AS34" s="86" t="s">
        <v>181</v>
      </c>
      <c r="AT34" s="86" t="s">
        <v>181</v>
      </c>
      <c r="AU34" s="86" t="s">
        <v>181</v>
      </c>
      <c r="AV34" s="86" t="s">
        <v>181</v>
      </c>
      <c r="AW34" s="86" t="s">
        <v>181</v>
      </c>
      <c r="AX34" s="86" t="s">
        <v>181</v>
      </c>
      <c r="AY34" s="86" t="s">
        <v>181</v>
      </c>
      <c r="AZ34" s="86" t="s">
        <v>181</v>
      </c>
      <c r="BA34" s="86" t="s">
        <v>181</v>
      </c>
      <c r="BB34" s="86" t="s">
        <v>181</v>
      </c>
      <c r="BC34" s="86" t="s">
        <v>181</v>
      </c>
      <c r="BD34" s="86" t="s">
        <v>181</v>
      </c>
      <c r="BE34" s="86" t="s">
        <v>181</v>
      </c>
      <c r="BF34" s="86" t="s">
        <v>181</v>
      </c>
      <c r="BG34" s="86" t="s">
        <v>181</v>
      </c>
      <c r="BH34" s="86" t="s">
        <v>181</v>
      </c>
      <c r="BI34" s="86" t="s">
        <v>181</v>
      </c>
      <c r="BJ34" s="86" t="s">
        <v>181</v>
      </c>
      <c r="BK34" s="86" t="s">
        <v>181</v>
      </c>
      <c r="BL34" s="86" t="s">
        <v>181</v>
      </c>
      <c r="BM34" s="86" t="s">
        <v>181</v>
      </c>
      <c r="BN34" s="86" t="s">
        <v>181</v>
      </c>
      <c r="BO34" s="86" t="s">
        <v>181</v>
      </c>
      <c r="BP34" s="86" t="s">
        <v>181</v>
      </c>
      <c r="BQ34" s="86" t="s">
        <v>181</v>
      </c>
      <c r="BR34" s="86" t="s">
        <v>181</v>
      </c>
      <c r="BS34" s="86" t="s">
        <v>181</v>
      </c>
      <c r="BT34" s="86" t="s">
        <v>181</v>
      </c>
      <c r="BU34" s="86" t="s">
        <v>181</v>
      </c>
      <c r="BV34" s="86" t="s">
        <v>181</v>
      </c>
      <c r="BW34" s="86" t="s">
        <v>181</v>
      </c>
    </row>
    <row r="35" spans="1:75" s="7" customFormat="1" x14ac:dyDescent="0.3">
      <c r="A35" s="12" t="s">
        <v>445</v>
      </c>
      <c r="B35" s="18" t="s">
        <v>446</v>
      </c>
      <c r="C35" s="125" t="s">
        <v>447</v>
      </c>
      <c r="D35" s="128"/>
      <c r="E35" s="128" t="s">
        <v>153</v>
      </c>
      <c r="F35" s="86" t="s">
        <v>181</v>
      </c>
      <c r="G35" s="86" t="s">
        <v>181</v>
      </c>
      <c r="H35" s="86" t="s">
        <v>181</v>
      </c>
      <c r="I35" s="86" t="s">
        <v>181</v>
      </c>
      <c r="J35" s="86" t="s">
        <v>181</v>
      </c>
      <c r="K35" s="86" t="s">
        <v>181</v>
      </c>
      <c r="L35" s="86" t="s">
        <v>181</v>
      </c>
      <c r="M35" s="86" t="s">
        <v>181</v>
      </c>
      <c r="N35" s="86" t="s">
        <v>181</v>
      </c>
      <c r="O35" s="86" t="s">
        <v>181</v>
      </c>
      <c r="P35" s="86" t="s">
        <v>181</v>
      </c>
      <c r="Q35" s="86" t="s">
        <v>181</v>
      </c>
      <c r="R35" s="86" t="s">
        <v>181</v>
      </c>
      <c r="S35" s="86" t="s">
        <v>181</v>
      </c>
      <c r="T35" s="86" t="s">
        <v>181</v>
      </c>
      <c r="U35" s="86" t="s">
        <v>181</v>
      </c>
      <c r="V35" s="86" t="s">
        <v>181</v>
      </c>
      <c r="W35" s="86" t="s">
        <v>181</v>
      </c>
      <c r="X35" s="86" t="s">
        <v>181</v>
      </c>
      <c r="Y35" s="86" t="s">
        <v>181</v>
      </c>
      <c r="Z35" s="86" t="s">
        <v>181</v>
      </c>
      <c r="AA35" s="86" t="s">
        <v>181</v>
      </c>
      <c r="AB35" s="86" t="s">
        <v>181</v>
      </c>
      <c r="AC35" s="86" t="s">
        <v>181</v>
      </c>
      <c r="AD35" s="86" t="s">
        <v>181</v>
      </c>
      <c r="AE35" s="86" t="s">
        <v>181</v>
      </c>
      <c r="AF35" s="86" t="s">
        <v>181</v>
      </c>
      <c r="AG35" s="86" t="s">
        <v>181</v>
      </c>
      <c r="AH35" s="86" t="s">
        <v>181</v>
      </c>
      <c r="AI35" s="86" t="s">
        <v>181</v>
      </c>
      <c r="AJ35" s="86" t="s">
        <v>181</v>
      </c>
      <c r="AK35" s="86" t="s">
        <v>181</v>
      </c>
      <c r="AL35" s="86" t="s">
        <v>181</v>
      </c>
      <c r="AM35" s="86" t="s">
        <v>181</v>
      </c>
      <c r="AN35" s="86" t="s">
        <v>181</v>
      </c>
      <c r="AO35" s="86" t="s">
        <v>181</v>
      </c>
      <c r="AP35" s="86" t="s">
        <v>153</v>
      </c>
      <c r="AQ35" s="86" t="s">
        <v>153</v>
      </c>
      <c r="AR35" s="86" t="s">
        <v>153</v>
      </c>
      <c r="AS35" s="86" t="s">
        <v>153</v>
      </c>
      <c r="AT35" s="86" t="s">
        <v>153</v>
      </c>
      <c r="AU35" s="86" t="s">
        <v>153</v>
      </c>
      <c r="AV35" s="86" t="s">
        <v>153</v>
      </c>
      <c r="AW35" s="86" t="s">
        <v>153</v>
      </c>
      <c r="AX35" s="86" t="s">
        <v>153</v>
      </c>
      <c r="AY35" s="86" t="s">
        <v>153</v>
      </c>
      <c r="AZ35" s="86" t="s">
        <v>153</v>
      </c>
      <c r="BA35" s="86" t="s">
        <v>153</v>
      </c>
      <c r="BB35" s="86" t="s">
        <v>153</v>
      </c>
      <c r="BC35" s="86" t="s">
        <v>153</v>
      </c>
      <c r="BD35" s="86" t="s">
        <v>153</v>
      </c>
      <c r="BE35" s="86" t="s">
        <v>153</v>
      </c>
      <c r="BF35" s="86" t="s">
        <v>153</v>
      </c>
      <c r="BG35" s="86" t="s">
        <v>153</v>
      </c>
      <c r="BH35" s="86" t="s">
        <v>153</v>
      </c>
      <c r="BI35" s="86" t="s">
        <v>153</v>
      </c>
      <c r="BJ35" s="86" t="s">
        <v>153</v>
      </c>
      <c r="BK35" s="86" t="s">
        <v>153</v>
      </c>
      <c r="BL35" s="86" t="s">
        <v>153</v>
      </c>
      <c r="BM35" s="86" t="s">
        <v>153</v>
      </c>
      <c r="BN35" s="86" t="s">
        <v>153</v>
      </c>
      <c r="BO35" s="86" t="s">
        <v>153</v>
      </c>
      <c r="BP35" s="86" t="s">
        <v>153</v>
      </c>
      <c r="BQ35" s="86" t="s">
        <v>153</v>
      </c>
      <c r="BR35" s="86" t="s">
        <v>153</v>
      </c>
      <c r="BS35" s="86" t="s">
        <v>153</v>
      </c>
      <c r="BT35" s="86" t="s">
        <v>153</v>
      </c>
      <c r="BU35" s="86" t="s">
        <v>153</v>
      </c>
      <c r="BV35" s="86" t="s">
        <v>153</v>
      </c>
      <c r="BW35" s="86" t="s">
        <v>153</v>
      </c>
    </row>
    <row r="36" spans="1:75" s="7" customFormat="1" x14ac:dyDescent="0.3">
      <c r="A36" s="12" t="s">
        <v>448</v>
      </c>
      <c r="B36" s="18" t="s">
        <v>449</v>
      </c>
      <c r="C36" s="125" t="s">
        <v>450</v>
      </c>
      <c r="D36" s="128"/>
      <c r="E36" s="128" t="s">
        <v>153</v>
      </c>
      <c r="F36" s="86" t="s">
        <v>181</v>
      </c>
      <c r="G36" s="86" t="s">
        <v>181</v>
      </c>
      <c r="H36" s="86" t="s">
        <v>181</v>
      </c>
      <c r="I36" s="86" t="s">
        <v>181</v>
      </c>
      <c r="J36" s="86" t="s">
        <v>181</v>
      </c>
      <c r="K36" s="86" t="s">
        <v>181</v>
      </c>
      <c r="L36" s="86" t="s">
        <v>181</v>
      </c>
      <c r="M36" s="86" t="s">
        <v>181</v>
      </c>
      <c r="N36" s="86" t="s">
        <v>181</v>
      </c>
      <c r="O36" s="86" t="s">
        <v>181</v>
      </c>
      <c r="P36" s="86" t="s">
        <v>181</v>
      </c>
      <c r="Q36" s="86" t="s">
        <v>181</v>
      </c>
      <c r="R36" s="86" t="s">
        <v>181</v>
      </c>
      <c r="S36" s="86" t="s">
        <v>181</v>
      </c>
      <c r="T36" s="86" t="s">
        <v>181</v>
      </c>
      <c r="U36" s="86" t="s">
        <v>181</v>
      </c>
      <c r="V36" s="86" t="s">
        <v>181</v>
      </c>
      <c r="W36" s="86" t="s">
        <v>181</v>
      </c>
      <c r="X36" s="86" t="s">
        <v>181</v>
      </c>
      <c r="Y36" s="86" t="s">
        <v>181</v>
      </c>
      <c r="Z36" s="86" t="s">
        <v>181</v>
      </c>
      <c r="AA36" s="86" t="s">
        <v>181</v>
      </c>
      <c r="AB36" s="86" t="s">
        <v>181</v>
      </c>
      <c r="AC36" s="86" t="s">
        <v>181</v>
      </c>
      <c r="AD36" s="86" t="s">
        <v>181</v>
      </c>
      <c r="AE36" s="86" t="s">
        <v>181</v>
      </c>
      <c r="AF36" s="86" t="s">
        <v>181</v>
      </c>
      <c r="AG36" s="86" t="s">
        <v>181</v>
      </c>
      <c r="AH36" s="86" t="s">
        <v>181</v>
      </c>
      <c r="AI36" s="86" t="s">
        <v>181</v>
      </c>
      <c r="AJ36" s="86" t="s">
        <v>181</v>
      </c>
      <c r="AK36" s="86" t="s">
        <v>181</v>
      </c>
      <c r="AL36" s="86" t="s">
        <v>181</v>
      </c>
      <c r="AM36" s="86" t="s">
        <v>181</v>
      </c>
      <c r="AN36" s="86" t="s">
        <v>181</v>
      </c>
      <c r="AO36" s="86" t="s">
        <v>181</v>
      </c>
      <c r="AP36" s="86" t="s">
        <v>153</v>
      </c>
      <c r="AQ36" s="86" t="s">
        <v>181</v>
      </c>
      <c r="AR36" s="86" t="s">
        <v>181</v>
      </c>
      <c r="AS36" s="86" t="s">
        <v>181</v>
      </c>
      <c r="AT36" s="86" t="s">
        <v>181</v>
      </c>
      <c r="AU36" s="86" t="s">
        <v>181</v>
      </c>
      <c r="AV36" s="86" t="s">
        <v>181</v>
      </c>
      <c r="AW36" s="86" t="s">
        <v>181</v>
      </c>
      <c r="AX36" s="86" t="s">
        <v>181</v>
      </c>
      <c r="AY36" s="86" t="s">
        <v>181</v>
      </c>
      <c r="AZ36" s="86" t="s">
        <v>181</v>
      </c>
      <c r="BA36" s="86" t="s">
        <v>181</v>
      </c>
      <c r="BB36" s="86" t="s">
        <v>181</v>
      </c>
      <c r="BC36" s="86" t="s">
        <v>181</v>
      </c>
      <c r="BD36" s="86" t="s">
        <v>181</v>
      </c>
      <c r="BE36" s="86" t="s">
        <v>181</v>
      </c>
      <c r="BF36" s="86" t="s">
        <v>181</v>
      </c>
      <c r="BG36" s="86" t="s">
        <v>181</v>
      </c>
      <c r="BH36" s="86" t="s">
        <v>181</v>
      </c>
      <c r="BI36" s="86" t="s">
        <v>181</v>
      </c>
      <c r="BJ36" s="86" t="s">
        <v>181</v>
      </c>
      <c r="BK36" s="86" t="s">
        <v>181</v>
      </c>
      <c r="BL36" s="86" t="s">
        <v>181</v>
      </c>
      <c r="BM36" s="86" t="s">
        <v>181</v>
      </c>
      <c r="BN36" s="86" t="s">
        <v>181</v>
      </c>
      <c r="BO36" s="86" t="s">
        <v>181</v>
      </c>
      <c r="BP36" s="86" t="s">
        <v>181</v>
      </c>
      <c r="BQ36" s="86" t="s">
        <v>181</v>
      </c>
      <c r="BR36" s="86" t="s">
        <v>181</v>
      </c>
      <c r="BS36" s="86" t="s">
        <v>181</v>
      </c>
      <c r="BT36" s="86" t="s">
        <v>181</v>
      </c>
      <c r="BU36" s="86" t="s">
        <v>181</v>
      </c>
      <c r="BV36" s="86" t="s">
        <v>181</v>
      </c>
      <c r="BW36" s="86" t="s">
        <v>181</v>
      </c>
    </row>
    <row r="37" spans="1:75" s="7" customFormat="1" x14ac:dyDescent="0.3">
      <c r="A37" s="12" t="s">
        <v>451</v>
      </c>
      <c r="B37" s="18" t="s">
        <v>452</v>
      </c>
      <c r="C37" s="125" t="s">
        <v>453</v>
      </c>
      <c r="D37" s="128"/>
      <c r="E37" s="128" t="s">
        <v>153</v>
      </c>
      <c r="F37" s="86" t="s">
        <v>181</v>
      </c>
      <c r="G37" s="86" t="s">
        <v>181</v>
      </c>
      <c r="H37" s="86" t="s">
        <v>181</v>
      </c>
      <c r="I37" s="86" t="s">
        <v>181</v>
      </c>
      <c r="J37" s="86" t="s">
        <v>181</v>
      </c>
      <c r="K37" s="86" t="s">
        <v>181</v>
      </c>
      <c r="L37" s="86" t="s">
        <v>181</v>
      </c>
      <c r="M37" s="86" t="s">
        <v>181</v>
      </c>
      <c r="N37" s="86" t="s">
        <v>181</v>
      </c>
      <c r="O37" s="86" t="s">
        <v>181</v>
      </c>
      <c r="P37" s="86" t="s">
        <v>181</v>
      </c>
      <c r="Q37" s="86" t="s">
        <v>181</v>
      </c>
      <c r="R37" s="86" t="s">
        <v>181</v>
      </c>
      <c r="S37" s="86" t="s">
        <v>181</v>
      </c>
      <c r="T37" s="86" t="s">
        <v>181</v>
      </c>
      <c r="U37" s="86" t="s">
        <v>181</v>
      </c>
      <c r="V37" s="86" t="s">
        <v>181</v>
      </c>
      <c r="W37" s="86" t="s">
        <v>181</v>
      </c>
      <c r="X37" s="86" t="s">
        <v>181</v>
      </c>
      <c r="Y37" s="86" t="s">
        <v>181</v>
      </c>
      <c r="Z37" s="86" t="s">
        <v>181</v>
      </c>
      <c r="AA37" s="86" t="s">
        <v>181</v>
      </c>
      <c r="AB37" s="86" t="s">
        <v>181</v>
      </c>
      <c r="AC37" s="86" t="s">
        <v>181</v>
      </c>
      <c r="AD37" s="86" t="s">
        <v>181</v>
      </c>
      <c r="AE37" s="86" t="s">
        <v>181</v>
      </c>
      <c r="AF37" s="86" t="s">
        <v>181</v>
      </c>
      <c r="AG37" s="86" t="s">
        <v>181</v>
      </c>
      <c r="AH37" s="86" t="s">
        <v>181</v>
      </c>
      <c r="AI37" s="86" t="s">
        <v>181</v>
      </c>
      <c r="AJ37" s="86" t="s">
        <v>181</v>
      </c>
      <c r="AK37" s="86" t="s">
        <v>181</v>
      </c>
      <c r="AL37" s="86" t="s">
        <v>181</v>
      </c>
      <c r="AM37" s="86" t="s">
        <v>181</v>
      </c>
      <c r="AN37" s="86" t="s">
        <v>181</v>
      </c>
      <c r="AO37" s="86" t="s">
        <v>181</v>
      </c>
      <c r="AP37" s="86" t="s">
        <v>153</v>
      </c>
      <c r="AQ37" s="86" t="s">
        <v>181</v>
      </c>
      <c r="AR37" s="86" t="s">
        <v>181</v>
      </c>
      <c r="AS37" s="86" t="s">
        <v>181</v>
      </c>
      <c r="AT37" s="86" t="s">
        <v>181</v>
      </c>
      <c r="AU37" s="86" t="s">
        <v>181</v>
      </c>
      <c r="AV37" s="86" t="s">
        <v>181</v>
      </c>
      <c r="AW37" s="86" t="s">
        <v>181</v>
      </c>
      <c r="AX37" s="86" t="s">
        <v>181</v>
      </c>
      <c r="AY37" s="86" t="s">
        <v>181</v>
      </c>
      <c r="AZ37" s="86" t="s">
        <v>181</v>
      </c>
      <c r="BA37" s="86" t="s">
        <v>181</v>
      </c>
      <c r="BB37" s="86" t="s">
        <v>181</v>
      </c>
      <c r="BC37" s="86" t="s">
        <v>181</v>
      </c>
      <c r="BD37" s="86" t="s">
        <v>181</v>
      </c>
      <c r="BE37" s="86" t="s">
        <v>181</v>
      </c>
      <c r="BF37" s="86" t="s">
        <v>181</v>
      </c>
      <c r="BG37" s="86" t="s">
        <v>181</v>
      </c>
      <c r="BH37" s="86" t="s">
        <v>181</v>
      </c>
      <c r="BI37" s="86" t="s">
        <v>181</v>
      </c>
      <c r="BJ37" s="86" t="s">
        <v>181</v>
      </c>
      <c r="BK37" s="86" t="s">
        <v>181</v>
      </c>
      <c r="BL37" s="86" t="s">
        <v>181</v>
      </c>
      <c r="BM37" s="86" t="s">
        <v>181</v>
      </c>
      <c r="BN37" s="86" t="s">
        <v>181</v>
      </c>
      <c r="BO37" s="86" t="s">
        <v>181</v>
      </c>
      <c r="BP37" s="86" t="s">
        <v>181</v>
      </c>
      <c r="BQ37" s="86" t="s">
        <v>181</v>
      </c>
      <c r="BR37" s="86" t="s">
        <v>181</v>
      </c>
      <c r="BS37" s="86" t="s">
        <v>181</v>
      </c>
      <c r="BT37" s="86" t="s">
        <v>181</v>
      </c>
      <c r="BU37" s="86" t="s">
        <v>181</v>
      </c>
      <c r="BV37" s="86" t="s">
        <v>181</v>
      </c>
      <c r="BW37" s="86" t="s">
        <v>181</v>
      </c>
    </row>
    <row r="38" spans="1:75" s="7" customFormat="1" x14ac:dyDescent="0.3">
      <c r="A38" s="12" t="s">
        <v>454</v>
      </c>
      <c r="B38" s="18" t="s">
        <v>455</v>
      </c>
      <c r="C38" s="125" t="s">
        <v>456</v>
      </c>
      <c r="D38" s="128" t="s">
        <v>153</v>
      </c>
      <c r="E38" s="128" t="s">
        <v>181</v>
      </c>
      <c r="F38" s="86" t="s">
        <v>181</v>
      </c>
      <c r="G38" s="86" t="s">
        <v>181</v>
      </c>
      <c r="H38" s="86" t="s">
        <v>181</v>
      </c>
      <c r="I38" s="86" t="s">
        <v>181</v>
      </c>
      <c r="J38" s="86" t="s">
        <v>181</v>
      </c>
      <c r="K38" s="86" t="s">
        <v>181</v>
      </c>
      <c r="L38" s="86" t="s">
        <v>181</v>
      </c>
      <c r="M38" s="86" t="s">
        <v>181</v>
      </c>
      <c r="N38" s="86" t="s">
        <v>181</v>
      </c>
      <c r="O38" s="86" t="s">
        <v>181</v>
      </c>
      <c r="P38" s="86" t="s">
        <v>181</v>
      </c>
      <c r="Q38" s="86" t="s">
        <v>181</v>
      </c>
      <c r="R38" s="86" t="s">
        <v>181</v>
      </c>
      <c r="S38" s="86" t="s">
        <v>181</v>
      </c>
      <c r="T38" s="86" t="s">
        <v>181</v>
      </c>
      <c r="U38" s="86" t="s">
        <v>181</v>
      </c>
      <c r="V38" s="86" t="s">
        <v>181</v>
      </c>
      <c r="W38" s="86" t="s">
        <v>181</v>
      </c>
      <c r="X38" s="86" t="s">
        <v>181</v>
      </c>
      <c r="Y38" s="86" t="s">
        <v>181</v>
      </c>
      <c r="Z38" s="86" t="s">
        <v>181</v>
      </c>
      <c r="AA38" s="86" t="s">
        <v>181</v>
      </c>
      <c r="AB38" s="86" t="s">
        <v>181</v>
      </c>
      <c r="AC38" s="86" t="s">
        <v>181</v>
      </c>
      <c r="AD38" s="86" t="s">
        <v>181</v>
      </c>
      <c r="AE38" s="86" t="s">
        <v>181</v>
      </c>
      <c r="AF38" s="86" t="s">
        <v>181</v>
      </c>
      <c r="AG38" s="86" t="s">
        <v>181</v>
      </c>
      <c r="AH38" s="86" t="s">
        <v>181</v>
      </c>
      <c r="AI38" s="86" t="s">
        <v>181</v>
      </c>
      <c r="AJ38" s="86" t="s">
        <v>181</v>
      </c>
      <c r="AK38" s="86" t="s">
        <v>181</v>
      </c>
      <c r="AL38" s="86" t="s">
        <v>181</v>
      </c>
      <c r="AM38" s="86" t="s">
        <v>181</v>
      </c>
      <c r="AN38" s="86" t="s">
        <v>181</v>
      </c>
      <c r="AO38" s="86" t="s">
        <v>181</v>
      </c>
      <c r="AP38" s="86" t="s">
        <v>181</v>
      </c>
      <c r="AQ38" s="86" t="s">
        <v>181</v>
      </c>
      <c r="AR38" s="86" t="s">
        <v>181</v>
      </c>
      <c r="AS38" s="86" t="s">
        <v>181</v>
      </c>
      <c r="AT38" s="86" t="s">
        <v>181</v>
      </c>
      <c r="AU38" s="86" t="s">
        <v>181</v>
      </c>
      <c r="AV38" s="86" t="s">
        <v>181</v>
      </c>
      <c r="AW38" s="86" t="s">
        <v>181</v>
      </c>
      <c r="AX38" s="86" t="s">
        <v>181</v>
      </c>
      <c r="AY38" s="86" t="s">
        <v>181</v>
      </c>
      <c r="AZ38" s="86" t="s">
        <v>181</v>
      </c>
      <c r="BA38" s="86" t="s">
        <v>181</v>
      </c>
      <c r="BB38" s="86" t="s">
        <v>181</v>
      </c>
      <c r="BC38" s="86" t="s">
        <v>181</v>
      </c>
      <c r="BD38" s="86" t="s">
        <v>181</v>
      </c>
      <c r="BE38" s="86" t="s">
        <v>181</v>
      </c>
      <c r="BF38" s="86" t="s">
        <v>181</v>
      </c>
      <c r="BG38" s="86" t="s">
        <v>181</v>
      </c>
      <c r="BH38" s="86" t="s">
        <v>181</v>
      </c>
      <c r="BI38" s="86" t="s">
        <v>181</v>
      </c>
      <c r="BJ38" s="86" t="s">
        <v>181</v>
      </c>
      <c r="BK38" s="86" t="s">
        <v>181</v>
      </c>
      <c r="BL38" s="86" t="s">
        <v>181</v>
      </c>
      <c r="BM38" s="86" t="s">
        <v>181</v>
      </c>
      <c r="BN38" s="86" t="s">
        <v>181</v>
      </c>
      <c r="BO38" s="86" t="s">
        <v>181</v>
      </c>
      <c r="BP38" s="86" t="s">
        <v>181</v>
      </c>
      <c r="BQ38" s="86" t="s">
        <v>181</v>
      </c>
      <c r="BR38" s="86" t="s">
        <v>181</v>
      </c>
      <c r="BS38" s="86" t="s">
        <v>181</v>
      </c>
      <c r="BT38" s="86" t="s">
        <v>181</v>
      </c>
      <c r="BU38" s="86" t="s">
        <v>181</v>
      </c>
      <c r="BV38" s="86" t="s">
        <v>181</v>
      </c>
      <c r="BW38" s="86" t="s">
        <v>181</v>
      </c>
    </row>
    <row r="39" spans="1:75" s="7" customFormat="1" x14ac:dyDescent="0.3">
      <c r="A39" s="12" t="s">
        <v>457</v>
      </c>
      <c r="B39" s="18" t="s">
        <v>458</v>
      </c>
      <c r="C39" s="125" t="s">
        <v>459</v>
      </c>
      <c r="D39" s="128" t="s">
        <v>153</v>
      </c>
      <c r="E39" s="128" t="s">
        <v>181</v>
      </c>
      <c r="F39" s="86" t="s">
        <v>181</v>
      </c>
      <c r="G39" s="86" t="s">
        <v>181</v>
      </c>
      <c r="H39" s="86" t="s">
        <v>181</v>
      </c>
      <c r="I39" s="86" t="s">
        <v>181</v>
      </c>
      <c r="J39" s="86" t="s">
        <v>181</v>
      </c>
      <c r="K39" s="86" t="s">
        <v>181</v>
      </c>
      <c r="L39" s="86" t="s">
        <v>181</v>
      </c>
      <c r="M39" s="86" t="s">
        <v>181</v>
      </c>
      <c r="N39" s="86" t="s">
        <v>181</v>
      </c>
      <c r="O39" s="86" t="s">
        <v>181</v>
      </c>
      <c r="P39" s="86" t="s">
        <v>181</v>
      </c>
      <c r="Q39" s="86" t="s">
        <v>181</v>
      </c>
      <c r="R39" s="86" t="s">
        <v>181</v>
      </c>
      <c r="S39" s="86" t="s">
        <v>181</v>
      </c>
      <c r="T39" s="86" t="s">
        <v>181</v>
      </c>
      <c r="U39" s="86" t="s">
        <v>181</v>
      </c>
      <c r="V39" s="86" t="s">
        <v>181</v>
      </c>
      <c r="W39" s="86" t="s">
        <v>181</v>
      </c>
      <c r="X39" s="86" t="s">
        <v>181</v>
      </c>
      <c r="Y39" s="86" t="s">
        <v>181</v>
      </c>
      <c r="Z39" s="86" t="s">
        <v>181</v>
      </c>
      <c r="AA39" s="86" t="s">
        <v>181</v>
      </c>
      <c r="AB39" s="86" t="s">
        <v>181</v>
      </c>
      <c r="AC39" s="86" t="s">
        <v>181</v>
      </c>
      <c r="AD39" s="86" t="s">
        <v>181</v>
      </c>
      <c r="AE39" s="86" t="s">
        <v>181</v>
      </c>
      <c r="AF39" s="86" t="s">
        <v>181</v>
      </c>
      <c r="AG39" s="86" t="s">
        <v>181</v>
      </c>
      <c r="AH39" s="86" t="s">
        <v>181</v>
      </c>
      <c r="AI39" s="86" t="s">
        <v>181</v>
      </c>
      <c r="AJ39" s="86" t="s">
        <v>181</v>
      </c>
      <c r="AK39" s="86" t="s">
        <v>181</v>
      </c>
      <c r="AL39" s="86" t="s">
        <v>181</v>
      </c>
      <c r="AM39" s="86" t="s">
        <v>181</v>
      </c>
      <c r="AN39" s="86" t="s">
        <v>181</v>
      </c>
      <c r="AO39" s="86" t="s">
        <v>181</v>
      </c>
      <c r="AP39" s="86" t="s">
        <v>153</v>
      </c>
      <c r="AQ39" s="86" t="s">
        <v>181</v>
      </c>
      <c r="AR39" s="86" t="s">
        <v>181</v>
      </c>
      <c r="AS39" s="86" t="s">
        <v>181</v>
      </c>
      <c r="AT39" s="86" t="s">
        <v>181</v>
      </c>
      <c r="AU39" s="86" t="s">
        <v>181</v>
      </c>
      <c r="AV39" s="86" t="s">
        <v>181</v>
      </c>
      <c r="AW39" s="86" t="s">
        <v>181</v>
      </c>
      <c r="AX39" s="86" t="s">
        <v>181</v>
      </c>
      <c r="AY39" s="86" t="s">
        <v>181</v>
      </c>
      <c r="AZ39" s="86" t="s">
        <v>181</v>
      </c>
      <c r="BA39" s="86" t="s">
        <v>181</v>
      </c>
      <c r="BB39" s="86" t="s">
        <v>181</v>
      </c>
      <c r="BC39" s="86" t="s">
        <v>181</v>
      </c>
      <c r="BD39" s="86" t="s">
        <v>181</v>
      </c>
      <c r="BE39" s="86" t="s">
        <v>181</v>
      </c>
      <c r="BF39" s="86" t="s">
        <v>181</v>
      </c>
      <c r="BG39" s="86" t="s">
        <v>181</v>
      </c>
      <c r="BH39" s="86" t="s">
        <v>181</v>
      </c>
      <c r="BI39" s="86" t="s">
        <v>181</v>
      </c>
      <c r="BJ39" s="86" t="s">
        <v>181</v>
      </c>
      <c r="BK39" s="86" t="s">
        <v>181</v>
      </c>
      <c r="BL39" s="86" t="s">
        <v>181</v>
      </c>
      <c r="BM39" s="86" t="s">
        <v>181</v>
      </c>
      <c r="BN39" s="86" t="s">
        <v>181</v>
      </c>
      <c r="BO39" s="86" t="s">
        <v>181</v>
      </c>
      <c r="BP39" s="86" t="s">
        <v>181</v>
      </c>
      <c r="BQ39" s="86" t="s">
        <v>181</v>
      </c>
      <c r="BR39" s="86" t="s">
        <v>181</v>
      </c>
      <c r="BS39" s="86" t="s">
        <v>181</v>
      </c>
      <c r="BT39" s="86" t="s">
        <v>181</v>
      </c>
      <c r="BU39" s="86" t="s">
        <v>181</v>
      </c>
      <c r="BV39" s="86" t="s">
        <v>181</v>
      </c>
      <c r="BW39" s="86" t="s">
        <v>181</v>
      </c>
    </row>
    <row r="40" spans="1:75" s="7" customFormat="1" x14ac:dyDescent="0.3">
      <c r="A40" s="12" t="s">
        <v>460</v>
      </c>
      <c r="B40" s="18" t="s">
        <v>461</v>
      </c>
      <c r="C40" s="125" t="s">
        <v>462</v>
      </c>
      <c r="D40" s="128" t="s">
        <v>153</v>
      </c>
      <c r="E40" s="128" t="s">
        <v>181</v>
      </c>
      <c r="F40" s="86" t="s">
        <v>181</v>
      </c>
      <c r="G40" s="86" t="s">
        <v>181</v>
      </c>
      <c r="H40" s="86" t="s">
        <v>181</v>
      </c>
      <c r="I40" s="86" t="s">
        <v>181</v>
      </c>
      <c r="J40" s="86" t="s">
        <v>181</v>
      </c>
      <c r="K40" s="86" t="s">
        <v>181</v>
      </c>
      <c r="L40" s="86" t="s">
        <v>181</v>
      </c>
      <c r="M40" s="86" t="s">
        <v>181</v>
      </c>
      <c r="N40" s="86" t="s">
        <v>181</v>
      </c>
      <c r="O40" s="86" t="s">
        <v>181</v>
      </c>
      <c r="P40" s="86" t="s">
        <v>181</v>
      </c>
      <c r="Q40" s="86" t="s">
        <v>181</v>
      </c>
      <c r="R40" s="86" t="s">
        <v>181</v>
      </c>
      <c r="S40" s="86" t="s">
        <v>181</v>
      </c>
      <c r="T40" s="86" t="s">
        <v>181</v>
      </c>
      <c r="U40" s="86" t="s">
        <v>181</v>
      </c>
      <c r="V40" s="86" t="s">
        <v>181</v>
      </c>
      <c r="W40" s="86" t="s">
        <v>181</v>
      </c>
      <c r="X40" s="86" t="s">
        <v>181</v>
      </c>
      <c r="Y40" s="86" t="s">
        <v>181</v>
      </c>
      <c r="Z40" s="86" t="s">
        <v>181</v>
      </c>
      <c r="AA40" s="86" t="s">
        <v>181</v>
      </c>
      <c r="AB40" s="86" t="s">
        <v>181</v>
      </c>
      <c r="AC40" s="86" t="s">
        <v>181</v>
      </c>
      <c r="AD40" s="86" t="s">
        <v>181</v>
      </c>
      <c r="AE40" s="86" t="s">
        <v>181</v>
      </c>
      <c r="AF40" s="86" t="s">
        <v>181</v>
      </c>
      <c r="AG40" s="86" t="s">
        <v>181</v>
      </c>
      <c r="AH40" s="86" t="s">
        <v>181</v>
      </c>
      <c r="AI40" s="86" t="s">
        <v>181</v>
      </c>
      <c r="AJ40" s="86" t="s">
        <v>181</v>
      </c>
      <c r="AK40" s="86" t="s">
        <v>181</v>
      </c>
      <c r="AL40" s="86" t="s">
        <v>181</v>
      </c>
      <c r="AM40" s="86" t="s">
        <v>181</v>
      </c>
      <c r="AN40" s="86" t="s">
        <v>181</v>
      </c>
      <c r="AO40" s="86" t="s">
        <v>181</v>
      </c>
      <c r="AP40" s="86" t="s">
        <v>153</v>
      </c>
      <c r="AQ40" s="86" t="s">
        <v>181</v>
      </c>
      <c r="AR40" s="86" t="s">
        <v>181</v>
      </c>
      <c r="AS40" s="86" t="s">
        <v>181</v>
      </c>
      <c r="AT40" s="86" t="s">
        <v>181</v>
      </c>
      <c r="AU40" s="86" t="s">
        <v>181</v>
      </c>
      <c r="AV40" s="86" t="s">
        <v>181</v>
      </c>
      <c r="AW40" s="86" t="s">
        <v>181</v>
      </c>
      <c r="AX40" s="86" t="s">
        <v>181</v>
      </c>
      <c r="AY40" s="86" t="s">
        <v>181</v>
      </c>
      <c r="AZ40" s="86" t="s">
        <v>181</v>
      </c>
      <c r="BA40" s="86" t="s">
        <v>181</v>
      </c>
      <c r="BB40" s="86" t="s">
        <v>181</v>
      </c>
      <c r="BC40" s="86" t="s">
        <v>181</v>
      </c>
      <c r="BD40" s="86" t="s">
        <v>181</v>
      </c>
      <c r="BE40" s="86" t="s">
        <v>181</v>
      </c>
      <c r="BF40" s="86" t="s">
        <v>181</v>
      </c>
      <c r="BG40" s="86" t="s">
        <v>181</v>
      </c>
      <c r="BH40" s="86" t="s">
        <v>181</v>
      </c>
      <c r="BI40" s="86" t="s">
        <v>181</v>
      </c>
      <c r="BJ40" s="86" t="s">
        <v>181</v>
      </c>
      <c r="BK40" s="86" t="s">
        <v>181</v>
      </c>
      <c r="BL40" s="86" t="s">
        <v>181</v>
      </c>
      <c r="BM40" s="86" t="s">
        <v>181</v>
      </c>
      <c r="BN40" s="86" t="s">
        <v>181</v>
      </c>
      <c r="BO40" s="86" t="s">
        <v>181</v>
      </c>
      <c r="BP40" s="86" t="s">
        <v>181</v>
      </c>
      <c r="BQ40" s="86" t="s">
        <v>181</v>
      </c>
      <c r="BR40" s="86" t="s">
        <v>181</v>
      </c>
      <c r="BS40" s="86" t="s">
        <v>181</v>
      </c>
      <c r="BT40" s="86" t="s">
        <v>181</v>
      </c>
      <c r="BU40" s="86" t="s">
        <v>181</v>
      </c>
      <c r="BV40" s="86" t="s">
        <v>181</v>
      </c>
      <c r="BW40" s="86" t="s">
        <v>181</v>
      </c>
    </row>
    <row r="41" spans="1:75" s="68" customFormat="1" ht="246.6" customHeight="1" x14ac:dyDescent="0.25">
      <c r="A41" s="12" t="s">
        <v>463</v>
      </c>
      <c r="B41" s="18" t="s">
        <v>464</v>
      </c>
      <c r="C41" s="125" t="s">
        <v>465</v>
      </c>
      <c r="D41" s="127" t="s">
        <v>466</v>
      </c>
      <c r="E41" s="127" t="s">
        <v>467</v>
      </c>
      <c r="F41" s="85" t="s">
        <v>467</v>
      </c>
      <c r="G41" s="85" t="s">
        <v>466</v>
      </c>
      <c r="H41" s="85" t="s">
        <v>466</v>
      </c>
      <c r="I41" s="85" t="s">
        <v>466</v>
      </c>
      <c r="J41" s="85" t="s">
        <v>466</v>
      </c>
      <c r="K41" s="85" t="s">
        <v>466</v>
      </c>
      <c r="L41" s="85" t="s">
        <v>466</v>
      </c>
      <c r="M41" s="85" t="s">
        <v>466</v>
      </c>
      <c r="N41" s="85" t="s">
        <v>466</v>
      </c>
      <c r="O41" s="85" t="s">
        <v>466</v>
      </c>
      <c r="P41" s="85" t="s">
        <v>466</v>
      </c>
      <c r="Q41" s="85" t="s">
        <v>467</v>
      </c>
      <c r="R41" s="85" t="s">
        <v>466</v>
      </c>
      <c r="S41" s="85" t="s">
        <v>466</v>
      </c>
      <c r="T41" s="85" t="s">
        <v>466</v>
      </c>
      <c r="U41" s="85" t="s">
        <v>466</v>
      </c>
      <c r="V41" s="85" t="s">
        <v>466</v>
      </c>
      <c r="W41" s="85" t="s">
        <v>467</v>
      </c>
      <c r="X41" s="85" t="s">
        <v>466</v>
      </c>
      <c r="Y41" s="85" t="s">
        <v>466</v>
      </c>
      <c r="Z41" s="85" t="s">
        <v>466</v>
      </c>
      <c r="AA41" s="85" t="s">
        <v>466</v>
      </c>
      <c r="AB41" s="85" t="s">
        <v>466</v>
      </c>
      <c r="AC41" s="85" t="s">
        <v>467</v>
      </c>
      <c r="AD41" s="85" t="s">
        <v>467</v>
      </c>
      <c r="AE41" s="85" t="s">
        <v>467</v>
      </c>
      <c r="AF41" s="85" t="s">
        <v>466</v>
      </c>
      <c r="AG41" s="85" t="s">
        <v>467</v>
      </c>
      <c r="AH41" s="85" t="s">
        <v>466</v>
      </c>
      <c r="AI41" s="85" t="s">
        <v>466</v>
      </c>
      <c r="AJ41" s="85" t="s">
        <v>467</v>
      </c>
      <c r="AK41" s="85" t="s">
        <v>466</v>
      </c>
      <c r="AL41" s="85" t="s">
        <v>467</v>
      </c>
      <c r="AM41" s="85" t="s">
        <v>467</v>
      </c>
      <c r="AN41" s="85" t="s">
        <v>466</v>
      </c>
      <c r="AO41" s="85" t="s">
        <v>467</v>
      </c>
      <c r="AP41" s="85" t="s">
        <v>466</v>
      </c>
      <c r="AQ41" s="85" t="s">
        <v>467</v>
      </c>
      <c r="AR41" s="85" t="s">
        <v>467</v>
      </c>
      <c r="AS41" s="85" t="s">
        <v>467</v>
      </c>
      <c r="AT41" s="85" t="s">
        <v>467</v>
      </c>
      <c r="AU41" s="85" t="s">
        <v>467</v>
      </c>
      <c r="AV41" s="85" t="s">
        <v>467</v>
      </c>
      <c r="AW41" s="85" t="s">
        <v>467</v>
      </c>
      <c r="AX41" s="85" t="s">
        <v>467</v>
      </c>
      <c r="AY41" s="85" t="s">
        <v>467</v>
      </c>
      <c r="AZ41" s="85" t="s">
        <v>467</v>
      </c>
      <c r="BA41" s="85" t="s">
        <v>467</v>
      </c>
      <c r="BB41" s="85" t="s">
        <v>467</v>
      </c>
      <c r="BC41" s="85" t="s">
        <v>467</v>
      </c>
      <c r="BD41" s="85" t="s">
        <v>467</v>
      </c>
      <c r="BE41" s="85" t="s">
        <v>467</v>
      </c>
      <c r="BF41" s="85" t="s">
        <v>467</v>
      </c>
      <c r="BG41" s="85" t="s">
        <v>467</v>
      </c>
      <c r="BH41" s="85" t="s">
        <v>467</v>
      </c>
      <c r="BI41" s="85" t="s">
        <v>467</v>
      </c>
      <c r="BJ41" s="85" t="s">
        <v>467</v>
      </c>
      <c r="BK41" s="85" t="s">
        <v>467</v>
      </c>
      <c r="BL41" s="85" t="s">
        <v>467</v>
      </c>
      <c r="BM41" s="85" t="s">
        <v>467</v>
      </c>
      <c r="BN41" s="85" t="s">
        <v>467</v>
      </c>
      <c r="BO41" s="85" t="s">
        <v>467</v>
      </c>
      <c r="BP41" s="85" t="s">
        <v>467</v>
      </c>
      <c r="BQ41" s="85" t="s">
        <v>467</v>
      </c>
      <c r="BR41" s="85" t="s">
        <v>467</v>
      </c>
      <c r="BS41" s="85" t="s">
        <v>467</v>
      </c>
      <c r="BT41" s="85" t="s">
        <v>467</v>
      </c>
      <c r="BU41" s="85" t="s">
        <v>467</v>
      </c>
      <c r="BV41" s="85" t="s">
        <v>467</v>
      </c>
      <c r="BW41" s="85" t="s">
        <v>467</v>
      </c>
    </row>
    <row r="42" spans="1:75" s="68" customFormat="1" ht="409.35" customHeight="1" x14ac:dyDescent="0.25">
      <c r="A42" s="12" t="s">
        <v>468</v>
      </c>
      <c r="B42" s="18" t="s">
        <v>469</v>
      </c>
      <c r="C42" s="125" t="s">
        <v>470</v>
      </c>
      <c r="D42" s="130" t="s">
        <v>471</v>
      </c>
      <c r="E42" s="130" t="s">
        <v>472</v>
      </c>
      <c r="F42" s="87" t="s">
        <v>621</v>
      </c>
      <c r="G42" s="87" t="s">
        <v>622</v>
      </c>
      <c r="H42" s="87" t="s">
        <v>623</v>
      </c>
      <c r="I42" s="87" t="s">
        <v>624</v>
      </c>
      <c r="J42" s="87" t="s">
        <v>625</v>
      </c>
      <c r="K42" s="87" t="s">
        <v>626</v>
      </c>
      <c r="L42" s="87" t="s">
        <v>627</v>
      </c>
      <c r="M42" s="87" t="s">
        <v>628</v>
      </c>
      <c r="N42" s="87" t="s">
        <v>629</v>
      </c>
      <c r="O42" s="87" t="s">
        <v>630</v>
      </c>
      <c r="P42" s="87" t="s">
        <v>631</v>
      </c>
      <c r="Q42" s="87" t="s">
        <v>632</v>
      </c>
      <c r="R42" s="87" t="s">
        <v>633</v>
      </c>
      <c r="S42" s="87" t="s">
        <v>634</v>
      </c>
      <c r="T42" s="87" t="s">
        <v>635</v>
      </c>
      <c r="U42" s="87" t="s">
        <v>636</v>
      </c>
      <c r="V42" s="87" t="s">
        <v>637</v>
      </c>
      <c r="W42" s="87" t="s">
        <v>638</v>
      </c>
      <c r="X42" s="87" t="s">
        <v>639</v>
      </c>
      <c r="Y42" s="87" t="s">
        <v>640</v>
      </c>
      <c r="Z42" s="87" t="s">
        <v>641</v>
      </c>
      <c r="AA42" s="87" t="s">
        <v>642</v>
      </c>
      <c r="AB42" s="87" t="s">
        <v>643</v>
      </c>
      <c r="AC42" s="87" t="s">
        <v>644</v>
      </c>
      <c r="AD42" s="87" t="s">
        <v>645</v>
      </c>
      <c r="AE42" s="87" t="s">
        <v>646</v>
      </c>
      <c r="AF42" s="87" t="s">
        <v>647</v>
      </c>
      <c r="AG42" s="87" t="s">
        <v>648</v>
      </c>
      <c r="AH42" s="87" t="s">
        <v>649</v>
      </c>
      <c r="AI42" s="87" t="s">
        <v>650</v>
      </c>
      <c r="AJ42" s="87" t="s">
        <v>651</v>
      </c>
      <c r="AK42" s="87" t="s">
        <v>652</v>
      </c>
      <c r="AL42" s="87" t="s">
        <v>653</v>
      </c>
      <c r="AM42" s="87" t="s">
        <v>654</v>
      </c>
      <c r="AN42" s="87" t="s">
        <v>655</v>
      </c>
      <c r="AO42" s="87" t="s">
        <v>656</v>
      </c>
      <c r="AP42" s="87" t="s">
        <v>657</v>
      </c>
      <c r="AQ42" s="87" t="s">
        <v>658</v>
      </c>
      <c r="AR42" s="87" t="s">
        <v>659</v>
      </c>
      <c r="AS42" s="87" t="s">
        <v>660</v>
      </c>
      <c r="AT42" s="87" t="s">
        <v>661</v>
      </c>
      <c r="AU42" s="87" t="s">
        <v>662</v>
      </c>
      <c r="AV42" s="87" t="s">
        <v>663</v>
      </c>
      <c r="AW42" s="87" t="s">
        <v>664</v>
      </c>
      <c r="AX42" s="87" t="s">
        <v>665</v>
      </c>
      <c r="AY42" s="87" t="s">
        <v>666</v>
      </c>
      <c r="AZ42" s="87" t="s">
        <v>667</v>
      </c>
      <c r="BA42" s="87" t="s">
        <v>668</v>
      </c>
      <c r="BB42" s="87" t="s">
        <v>669</v>
      </c>
      <c r="BC42" s="87" t="s">
        <v>670</v>
      </c>
      <c r="BD42" s="87" t="s">
        <v>671</v>
      </c>
      <c r="BE42" s="87" t="s">
        <v>672</v>
      </c>
      <c r="BF42" s="87" t="s">
        <v>673</v>
      </c>
      <c r="BG42" s="87" t="s">
        <v>674</v>
      </c>
      <c r="BH42" s="87" t="s">
        <v>675</v>
      </c>
      <c r="BI42" s="87" t="s">
        <v>676</v>
      </c>
      <c r="BJ42" s="87" t="s">
        <v>677</v>
      </c>
      <c r="BK42" s="87" t="s">
        <v>678</v>
      </c>
      <c r="BL42" s="87" t="s">
        <v>679</v>
      </c>
      <c r="BM42" s="87" t="s">
        <v>680</v>
      </c>
      <c r="BN42" s="87" t="s">
        <v>681</v>
      </c>
      <c r="BO42" s="87" t="s">
        <v>682</v>
      </c>
      <c r="BP42" s="87" t="s">
        <v>683</v>
      </c>
      <c r="BQ42" s="87" t="s">
        <v>684</v>
      </c>
      <c r="BR42" s="87" t="s">
        <v>685</v>
      </c>
      <c r="BS42" s="87" t="s">
        <v>686</v>
      </c>
      <c r="BT42" s="87" t="s">
        <v>687</v>
      </c>
      <c r="BU42" s="87" t="s">
        <v>688</v>
      </c>
      <c r="BV42" s="87" t="s">
        <v>689</v>
      </c>
      <c r="BW42" s="87" t="s">
        <v>690</v>
      </c>
    </row>
    <row r="43" spans="1:75" s="68" customFormat="1" ht="294" customHeight="1" x14ac:dyDescent="0.25">
      <c r="A43" s="12" t="s">
        <v>473</v>
      </c>
      <c r="B43" s="18" t="s">
        <v>474</v>
      </c>
      <c r="C43" s="125" t="s">
        <v>475</v>
      </c>
      <c r="D43" s="130" t="s">
        <v>189</v>
      </c>
      <c r="E43" s="130" t="s">
        <v>476</v>
      </c>
      <c r="F43" s="87" t="s">
        <v>691</v>
      </c>
      <c r="G43" s="87" t="s">
        <v>189</v>
      </c>
      <c r="H43" s="87" t="s">
        <v>189</v>
      </c>
      <c r="I43" s="87" t="s">
        <v>189</v>
      </c>
      <c r="J43" s="87" t="s">
        <v>189</v>
      </c>
      <c r="K43" s="87" t="s">
        <v>189</v>
      </c>
      <c r="L43" s="87" t="s">
        <v>189</v>
      </c>
      <c r="M43" s="87" t="s">
        <v>189</v>
      </c>
      <c r="N43" s="87" t="s">
        <v>189</v>
      </c>
      <c r="O43" s="87" t="s">
        <v>189</v>
      </c>
      <c r="P43" s="87" t="s">
        <v>189</v>
      </c>
      <c r="Q43" s="87" t="s">
        <v>692</v>
      </c>
      <c r="R43" s="87" t="s">
        <v>189</v>
      </c>
      <c r="S43" s="87" t="s">
        <v>189</v>
      </c>
      <c r="T43" s="87" t="s">
        <v>189</v>
      </c>
      <c r="U43" s="87" t="s">
        <v>189</v>
      </c>
      <c r="V43" s="87" t="s">
        <v>189</v>
      </c>
      <c r="W43" s="87" t="s">
        <v>693</v>
      </c>
      <c r="X43" s="87" t="s">
        <v>189</v>
      </c>
      <c r="Y43" s="87" t="s">
        <v>189</v>
      </c>
      <c r="Z43" s="87" t="s">
        <v>189</v>
      </c>
      <c r="AA43" s="87" t="s">
        <v>189</v>
      </c>
      <c r="AB43" s="87" t="s">
        <v>189</v>
      </c>
      <c r="AC43" s="87" t="s">
        <v>694</v>
      </c>
      <c r="AD43" s="87" t="s">
        <v>695</v>
      </c>
      <c r="AE43" s="87" t="s">
        <v>696</v>
      </c>
      <c r="AF43" s="87" t="s">
        <v>189</v>
      </c>
      <c r="AG43" s="87" t="s">
        <v>697</v>
      </c>
      <c r="AH43" s="87" t="s">
        <v>189</v>
      </c>
      <c r="AI43" s="87" t="s">
        <v>189</v>
      </c>
      <c r="AJ43" s="87" t="s">
        <v>698</v>
      </c>
      <c r="AK43" s="87" t="s">
        <v>189</v>
      </c>
      <c r="AL43" s="87" t="s">
        <v>699</v>
      </c>
      <c r="AM43" s="87" t="s">
        <v>700</v>
      </c>
      <c r="AN43" s="87" t="s">
        <v>189</v>
      </c>
      <c r="AO43" s="87" t="s">
        <v>701</v>
      </c>
      <c r="AP43" s="87" t="s">
        <v>189</v>
      </c>
      <c r="AQ43" s="87" t="s">
        <v>702</v>
      </c>
      <c r="AR43" s="87" t="s">
        <v>703</v>
      </c>
      <c r="AS43" s="87" t="s">
        <v>704</v>
      </c>
      <c r="AT43" s="87" t="s">
        <v>705</v>
      </c>
      <c r="AU43" s="87" t="s">
        <v>706</v>
      </c>
      <c r="AV43" s="87" t="s">
        <v>707</v>
      </c>
      <c r="AW43" s="87" t="s">
        <v>708</v>
      </c>
      <c r="AX43" s="87" t="s">
        <v>709</v>
      </c>
      <c r="AY43" s="87" t="s">
        <v>710</v>
      </c>
      <c r="AZ43" s="87" t="s">
        <v>711</v>
      </c>
      <c r="BA43" s="87" t="s">
        <v>712</v>
      </c>
      <c r="BB43" s="87" t="s">
        <v>713</v>
      </c>
      <c r="BC43" s="87" t="s">
        <v>714</v>
      </c>
      <c r="BD43" s="87" t="s">
        <v>715</v>
      </c>
      <c r="BE43" s="87" t="s">
        <v>716</v>
      </c>
      <c r="BF43" s="87" t="s">
        <v>717</v>
      </c>
      <c r="BG43" s="87" t="s">
        <v>718</v>
      </c>
      <c r="BH43" s="87" t="s">
        <v>719</v>
      </c>
      <c r="BI43" s="87" t="s">
        <v>720</v>
      </c>
      <c r="BJ43" s="87" t="s">
        <v>721</v>
      </c>
      <c r="BK43" s="87" t="s">
        <v>722</v>
      </c>
      <c r="BL43" s="87" t="s">
        <v>723</v>
      </c>
      <c r="BM43" s="87" t="s">
        <v>724</v>
      </c>
      <c r="BN43" s="87" t="s">
        <v>725</v>
      </c>
      <c r="BO43" s="87" t="s">
        <v>726</v>
      </c>
      <c r="BP43" s="87" t="s">
        <v>727</v>
      </c>
      <c r="BQ43" s="87" t="s">
        <v>728</v>
      </c>
      <c r="BR43" s="87" t="s">
        <v>729</v>
      </c>
      <c r="BS43" s="87" t="s">
        <v>730</v>
      </c>
      <c r="BT43" s="87" t="s">
        <v>731</v>
      </c>
      <c r="BU43" s="87" t="s">
        <v>732</v>
      </c>
      <c r="BV43" s="87" t="s">
        <v>733</v>
      </c>
      <c r="BW43" s="87" t="s">
        <v>734</v>
      </c>
    </row>
    <row r="44" spans="1:75" s="68" customFormat="1" ht="362.25" hidden="1" x14ac:dyDescent="0.25">
      <c r="A44" s="12" t="s">
        <v>477</v>
      </c>
      <c r="B44" s="18" t="s">
        <v>478</v>
      </c>
      <c r="C44" s="125" t="s">
        <v>479</v>
      </c>
      <c r="D44" s="130" t="s">
        <v>189</v>
      </c>
      <c r="E44" s="130" t="s">
        <v>480</v>
      </c>
      <c r="F44" s="87" t="s">
        <v>735</v>
      </c>
      <c r="G44" s="87" t="s">
        <v>189</v>
      </c>
      <c r="H44" s="87" t="s">
        <v>736</v>
      </c>
      <c r="I44" s="87" t="s">
        <v>189</v>
      </c>
      <c r="J44" s="87" t="s">
        <v>189</v>
      </c>
      <c r="K44" s="87" t="s">
        <v>189</v>
      </c>
      <c r="L44" s="87" t="s">
        <v>189</v>
      </c>
      <c r="M44" s="87" t="s">
        <v>189</v>
      </c>
      <c r="N44" s="87" t="s">
        <v>189</v>
      </c>
      <c r="O44" s="87" t="s">
        <v>189</v>
      </c>
      <c r="P44" s="87" t="s">
        <v>189</v>
      </c>
      <c r="Q44" s="87" t="s">
        <v>737</v>
      </c>
      <c r="R44" s="87" t="s">
        <v>189</v>
      </c>
      <c r="S44" s="87" t="s">
        <v>189</v>
      </c>
      <c r="T44" s="87" t="s">
        <v>189</v>
      </c>
      <c r="U44" s="87" t="s">
        <v>189</v>
      </c>
      <c r="V44" s="87" t="s">
        <v>738</v>
      </c>
      <c r="W44" s="87" t="s">
        <v>739</v>
      </c>
      <c r="X44" s="87" t="s">
        <v>189</v>
      </c>
      <c r="Y44" s="87" t="s">
        <v>189</v>
      </c>
      <c r="Z44" s="87" t="s">
        <v>189</v>
      </c>
      <c r="AA44" s="87" t="s">
        <v>189</v>
      </c>
      <c r="AB44" s="87" t="s">
        <v>189</v>
      </c>
      <c r="AC44" s="87" t="s">
        <v>740</v>
      </c>
      <c r="AD44" s="87" t="s">
        <v>741</v>
      </c>
      <c r="AE44" s="87" t="s">
        <v>742</v>
      </c>
      <c r="AF44" s="87" t="s">
        <v>189</v>
      </c>
      <c r="AG44" s="87" t="s">
        <v>743</v>
      </c>
      <c r="AH44" s="87" t="s">
        <v>189</v>
      </c>
      <c r="AI44" s="87" t="s">
        <v>189</v>
      </c>
      <c r="AJ44" s="87" t="s">
        <v>744</v>
      </c>
      <c r="AK44" s="87" t="s">
        <v>189</v>
      </c>
      <c r="AL44" s="87" t="s">
        <v>745</v>
      </c>
      <c r="AM44" s="87" t="s">
        <v>746</v>
      </c>
      <c r="AN44" s="87" t="s">
        <v>189</v>
      </c>
      <c r="AO44" s="87" t="s">
        <v>747</v>
      </c>
      <c r="AP44" s="87" t="s">
        <v>189</v>
      </c>
      <c r="AQ44" s="87" t="s">
        <v>748</v>
      </c>
      <c r="AR44" s="87" t="s">
        <v>748</v>
      </c>
      <c r="AS44" s="87" t="s">
        <v>748</v>
      </c>
      <c r="AT44" s="87" t="s">
        <v>748</v>
      </c>
      <c r="AU44" s="87" t="s">
        <v>748</v>
      </c>
      <c r="AV44" s="87" t="s">
        <v>748</v>
      </c>
      <c r="AW44" s="87" t="s">
        <v>748</v>
      </c>
      <c r="AX44" s="87" t="s">
        <v>748</v>
      </c>
      <c r="AY44" s="87" t="s">
        <v>748</v>
      </c>
      <c r="AZ44" s="87" t="s">
        <v>748</v>
      </c>
      <c r="BA44" s="87" t="s">
        <v>748</v>
      </c>
      <c r="BB44" s="87" t="s">
        <v>748</v>
      </c>
      <c r="BC44" s="87" t="s">
        <v>748</v>
      </c>
      <c r="BD44" s="87" t="s">
        <v>748</v>
      </c>
      <c r="BE44" s="87" t="s">
        <v>748</v>
      </c>
      <c r="BF44" s="87" t="s">
        <v>748</v>
      </c>
      <c r="BG44" s="87" t="s">
        <v>748</v>
      </c>
      <c r="BH44" s="87" t="s">
        <v>748</v>
      </c>
      <c r="BI44" s="87" t="s">
        <v>748</v>
      </c>
      <c r="BJ44" s="87" t="s">
        <v>748</v>
      </c>
      <c r="BK44" s="87" t="s">
        <v>748</v>
      </c>
      <c r="BL44" s="87" t="s">
        <v>748</v>
      </c>
      <c r="BM44" s="87" t="s">
        <v>748</v>
      </c>
      <c r="BN44" s="87" t="s">
        <v>748</v>
      </c>
      <c r="BO44" s="87" t="s">
        <v>748</v>
      </c>
      <c r="BP44" s="87" t="s">
        <v>748</v>
      </c>
      <c r="BQ44" s="87" t="s">
        <v>748</v>
      </c>
      <c r="BR44" s="87" t="s">
        <v>748</v>
      </c>
      <c r="BS44" s="87" t="s">
        <v>748</v>
      </c>
      <c r="BT44" s="87" t="s">
        <v>748</v>
      </c>
      <c r="BU44" s="87" t="s">
        <v>748</v>
      </c>
      <c r="BV44" s="87" t="s">
        <v>748</v>
      </c>
      <c r="BW44" s="87" t="s">
        <v>748</v>
      </c>
    </row>
    <row r="45" spans="1:75" s="68" customFormat="1" ht="69" hidden="1" x14ac:dyDescent="0.25">
      <c r="A45" s="12" t="s">
        <v>481</v>
      </c>
      <c r="B45" s="18" t="s">
        <v>482</v>
      </c>
      <c r="C45" s="125" t="s">
        <v>483</v>
      </c>
      <c r="D45" s="131" t="s">
        <v>189</v>
      </c>
      <c r="E45" s="131" t="s">
        <v>484</v>
      </c>
      <c r="F45" s="88" t="s">
        <v>749</v>
      </c>
      <c r="G45" s="88" t="s">
        <v>189</v>
      </c>
      <c r="H45" s="88" t="s">
        <v>750</v>
      </c>
      <c r="I45" s="88" t="s">
        <v>189</v>
      </c>
      <c r="J45" s="88" t="s">
        <v>189</v>
      </c>
      <c r="K45" s="88" t="s">
        <v>189</v>
      </c>
      <c r="L45" s="88" t="s">
        <v>189</v>
      </c>
      <c r="M45" s="88" t="s">
        <v>189</v>
      </c>
      <c r="N45" s="88" t="s">
        <v>189</v>
      </c>
      <c r="O45" s="88" t="s">
        <v>189</v>
      </c>
      <c r="P45" s="88" t="s">
        <v>189</v>
      </c>
      <c r="Q45" s="88" t="s">
        <v>751</v>
      </c>
      <c r="R45" s="88" t="s">
        <v>189</v>
      </c>
      <c r="S45" s="88" t="s">
        <v>189</v>
      </c>
      <c r="T45" s="88" t="s">
        <v>189</v>
      </c>
      <c r="U45" s="88" t="s">
        <v>189</v>
      </c>
      <c r="V45" s="88" t="s">
        <v>752</v>
      </c>
      <c r="W45" s="88" t="s">
        <v>753</v>
      </c>
      <c r="X45" s="88" t="s">
        <v>189</v>
      </c>
      <c r="Y45" s="88" t="s">
        <v>189</v>
      </c>
      <c r="Z45" s="88" t="s">
        <v>189</v>
      </c>
      <c r="AA45" s="88" t="s">
        <v>189</v>
      </c>
      <c r="AB45" s="88" t="s">
        <v>189</v>
      </c>
      <c r="AC45" s="88" t="s">
        <v>754</v>
      </c>
      <c r="AD45" s="88" t="s">
        <v>755</v>
      </c>
      <c r="AE45" s="88" t="s">
        <v>756</v>
      </c>
      <c r="AF45" s="88" t="s">
        <v>189</v>
      </c>
      <c r="AG45" s="88" t="s">
        <v>757</v>
      </c>
      <c r="AH45" s="88" t="s">
        <v>189</v>
      </c>
      <c r="AI45" s="88" t="s">
        <v>189</v>
      </c>
      <c r="AJ45" s="88" t="s">
        <v>758</v>
      </c>
      <c r="AK45" s="88" t="s">
        <v>189</v>
      </c>
      <c r="AL45" s="88" t="s">
        <v>759</v>
      </c>
      <c r="AM45" s="88" t="s">
        <v>760</v>
      </c>
      <c r="AN45" s="88" t="s">
        <v>189</v>
      </c>
      <c r="AO45" s="88" t="s">
        <v>761</v>
      </c>
      <c r="AP45" s="88" t="s">
        <v>189</v>
      </c>
      <c r="AQ45" s="88" t="s">
        <v>762</v>
      </c>
      <c r="AR45" s="88" t="s">
        <v>762</v>
      </c>
      <c r="AS45" s="88" t="s">
        <v>762</v>
      </c>
      <c r="AT45" s="88" t="s">
        <v>762</v>
      </c>
      <c r="AU45" s="88" t="s">
        <v>762</v>
      </c>
      <c r="AV45" s="88" t="s">
        <v>762</v>
      </c>
      <c r="AW45" s="88" t="s">
        <v>762</v>
      </c>
      <c r="AX45" s="88" t="s">
        <v>762</v>
      </c>
      <c r="AY45" s="88" t="s">
        <v>762</v>
      </c>
      <c r="AZ45" s="88" t="s">
        <v>762</v>
      </c>
      <c r="BA45" s="88" t="s">
        <v>762</v>
      </c>
      <c r="BB45" s="88" t="s">
        <v>762</v>
      </c>
      <c r="BC45" s="88" t="s">
        <v>762</v>
      </c>
      <c r="BD45" s="88" t="s">
        <v>762</v>
      </c>
      <c r="BE45" s="88" t="s">
        <v>762</v>
      </c>
      <c r="BF45" s="88" t="s">
        <v>762</v>
      </c>
      <c r="BG45" s="88" t="s">
        <v>762</v>
      </c>
      <c r="BH45" s="88" t="s">
        <v>762</v>
      </c>
      <c r="BI45" s="88" t="s">
        <v>762</v>
      </c>
      <c r="BJ45" s="88" t="s">
        <v>762</v>
      </c>
      <c r="BK45" s="88" t="s">
        <v>762</v>
      </c>
      <c r="BL45" s="88" t="s">
        <v>762</v>
      </c>
      <c r="BM45" s="88" t="s">
        <v>762</v>
      </c>
      <c r="BN45" s="88" t="s">
        <v>762</v>
      </c>
      <c r="BO45" s="88" t="s">
        <v>762</v>
      </c>
      <c r="BP45" s="88" t="s">
        <v>762</v>
      </c>
      <c r="BQ45" s="88" t="s">
        <v>762</v>
      </c>
      <c r="BR45" s="88" t="s">
        <v>762</v>
      </c>
      <c r="BS45" s="88" t="s">
        <v>762</v>
      </c>
      <c r="BT45" s="88" t="s">
        <v>762</v>
      </c>
      <c r="BU45" s="88" t="s">
        <v>762</v>
      </c>
      <c r="BV45" s="88" t="s">
        <v>762</v>
      </c>
      <c r="BW45" s="88" t="s">
        <v>762</v>
      </c>
    </row>
    <row r="46" spans="1:75" s="68" customFormat="1" ht="409.5" hidden="1" x14ac:dyDescent="0.25">
      <c r="A46" s="12" t="s">
        <v>485</v>
      </c>
      <c r="B46" s="18" t="s">
        <v>486</v>
      </c>
      <c r="C46" s="116" t="s">
        <v>487</v>
      </c>
      <c r="D46" s="126" t="s">
        <v>359</v>
      </c>
      <c r="E46" s="126" t="s">
        <v>488</v>
      </c>
      <c r="F46" s="85" t="s">
        <v>763</v>
      </c>
      <c r="G46" s="85" t="s">
        <v>359</v>
      </c>
      <c r="H46" s="85" t="s">
        <v>764</v>
      </c>
      <c r="I46" s="85" t="s">
        <v>359</v>
      </c>
      <c r="J46" s="85" t="s">
        <v>359</v>
      </c>
      <c r="K46" s="85" t="s">
        <v>359</v>
      </c>
      <c r="L46" s="85" t="s">
        <v>359</v>
      </c>
      <c r="M46" s="85" t="s">
        <v>359</v>
      </c>
      <c r="N46" s="85" t="s">
        <v>359</v>
      </c>
      <c r="O46" s="85" t="s">
        <v>359</v>
      </c>
      <c r="P46" s="85" t="s">
        <v>359</v>
      </c>
      <c r="Q46" s="85" t="s">
        <v>765</v>
      </c>
      <c r="R46" s="85" t="s">
        <v>359</v>
      </c>
      <c r="S46" s="85" t="s">
        <v>359</v>
      </c>
      <c r="T46" s="85" t="s">
        <v>359</v>
      </c>
      <c r="U46" s="85" t="s">
        <v>359</v>
      </c>
      <c r="V46" s="85" t="s">
        <v>766</v>
      </c>
      <c r="W46" s="85" t="s">
        <v>767</v>
      </c>
      <c r="X46" s="85" t="s">
        <v>359</v>
      </c>
      <c r="Y46" s="85" t="s">
        <v>359</v>
      </c>
      <c r="Z46" s="85" t="s">
        <v>359</v>
      </c>
      <c r="AA46" s="85" t="s">
        <v>359</v>
      </c>
      <c r="AB46" s="85" t="s">
        <v>359</v>
      </c>
      <c r="AC46" s="85" t="s">
        <v>768</v>
      </c>
      <c r="AD46" s="85" t="s">
        <v>769</v>
      </c>
      <c r="AE46" s="85" t="s">
        <v>770</v>
      </c>
      <c r="AF46" s="85" t="s">
        <v>359</v>
      </c>
      <c r="AG46" s="85" t="s">
        <v>769</v>
      </c>
      <c r="AH46" s="85" t="s">
        <v>359</v>
      </c>
      <c r="AI46" s="85" t="s">
        <v>359</v>
      </c>
      <c r="AJ46" s="85" t="s">
        <v>771</v>
      </c>
      <c r="AK46" s="85" t="s">
        <v>359</v>
      </c>
      <c r="AL46" s="85" t="s">
        <v>772</v>
      </c>
      <c r="AM46" s="85" t="s">
        <v>773</v>
      </c>
      <c r="AN46" s="85" t="s">
        <v>359</v>
      </c>
      <c r="AO46" s="85" t="s">
        <v>774</v>
      </c>
      <c r="AP46" s="85" t="s">
        <v>359</v>
      </c>
      <c r="AQ46" s="85" t="s">
        <v>359</v>
      </c>
      <c r="AR46" s="85" t="s">
        <v>359</v>
      </c>
      <c r="AS46" s="85" t="s">
        <v>359</v>
      </c>
      <c r="AT46" s="85" t="s">
        <v>359</v>
      </c>
      <c r="AU46" s="85" t="s">
        <v>359</v>
      </c>
      <c r="AV46" s="85" t="s">
        <v>359</v>
      </c>
      <c r="AW46" s="85" t="s">
        <v>359</v>
      </c>
      <c r="AX46" s="85" t="s">
        <v>359</v>
      </c>
      <c r="AY46" s="85" t="s">
        <v>359</v>
      </c>
      <c r="AZ46" s="85" t="s">
        <v>359</v>
      </c>
      <c r="BA46" s="85" t="s">
        <v>359</v>
      </c>
      <c r="BB46" s="85" t="s">
        <v>359</v>
      </c>
      <c r="BC46" s="85" t="s">
        <v>359</v>
      </c>
      <c r="BD46" s="85" t="s">
        <v>775</v>
      </c>
      <c r="BE46" s="85" t="s">
        <v>359</v>
      </c>
      <c r="BF46" s="85" t="s">
        <v>359</v>
      </c>
      <c r="BG46" s="85" t="s">
        <v>359</v>
      </c>
      <c r="BH46" s="85" t="s">
        <v>359</v>
      </c>
      <c r="BI46" s="85" t="s">
        <v>359</v>
      </c>
      <c r="BJ46" s="85" t="s">
        <v>359</v>
      </c>
      <c r="BK46" s="85" t="s">
        <v>359</v>
      </c>
      <c r="BL46" s="85" t="s">
        <v>776</v>
      </c>
      <c r="BM46" s="85" t="s">
        <v>359</v>
      </c>
      <c r="BN46" s="85" t="s">
        <v>359</v>
      </c>
      <c r="BO46" s="85" t="s">
        <v>359</v>
      </c>
      <c r="BP46" s="85" t="s">
        <v>359</v>
      </c>
      <c r="BQ46" s="85" t="s">
        <v>359</v>
      </c>
      <c r="BR46" s="85" t="s">
        <v>359</v>
      </c>
      <c r="BS46" s="85" t="s">
        <v>777</v>
      </c>
      <c r="BT46" s="85" t="s">
        <v>359</v>
      </c>
      <c r="BU46" s="85" t="s">
        <v>359</v>
      </c>
      <c r="BV46" s="85" t="s">
        <v>359</v>
      </c>
      <c r="BW46" s="85" t="s">
        <v>359</v>
      </c>
    </row>
    <row r="47" spans="1:75" s="68" customFormat="1" ht="86.25" hidden="1" x14ac:dyDescent="0.25">
      <c r="A47" s="12" t="s">
        <v>489</v>
      </c>
      <c r="B47" s="18" t="s">
        <v>490</v>
      </c>
      <c r="C47" s="116" t="s">
        <v>491</v>
      </c>
      <c r="D47" s="126" t="s">
        <v>189</v>
      </c>
      <c r="E47" s="126" t="s">
        <v>492</v>
      </c>
      <c r="F47" s="85" t="s">
        <v>189</v>
      </c>
      <c r="G47" s="85" t="s">
        <v>189</v>
      </c>
      <c r="H47" s="85" t="s">
        <v>189</v>
      </c>
      <c r="I47" s="85" t="s">
        <v>189</v>
      </c>
      <c r="J47" s="85" t="s">
        <v>189</v>
      </c>
      <c r="K47" s="85" t="s">
        <v>189</v>
      </c>
      <c r="L47" s="85" t="s">
        <v>189</v>
      </c>
      <c r="M47" s="85" t="s">
        <v>189</v>
      </c>
      <c r="N47" s="85" t="s">
        <v>189</v>
      </c>
      <c r="O47" s="85" t="s">
        <v>189</v>
      </c>
      <c r="P47" s="85" t="s">
        <v>189</v>
      </c>
      <c r="Q47" s="85" t="s">
        <v>189</v>
      </c>
      <c r="R47" s="85" t="s">
        <v>189</v>
      </c>
      <c r="S47" s="85" t="s">
        <v>189</v>
      </c>
      <c r="T47" s="85" t="s">
        <v>189</v>
      </c>
      <c r="U47" s="85" t="s">
        <v>189</v>
      </c>
      <c r="V47" s="85" t="s">
        <v>189</v>
      </c>
      <c r="W47" s="85" t="s">
        <v>189</v>
      </c>
      <c r="X47" s="85" t="s">
        <v>189</v>
      </c>
      <c r="Y47" s="85" t="s">
        <v>189</v>
      </c>
      <c r="Z47" s="85" t="s">
        <v>189</v>
      </c>
      <c r="AA47" s="85" t="s">
        <v>189</v>
      </c>
      <c r="AB47" s="85" t="s">
        <v>189</v>
      </c>
      <c r="AC47" s="85" t="s">
        <v>189</v>
      </c>
      <c r="AD47" s="85" t="s">
        <v>189</v>
      </c>
      <c r="AE47" s="85" t="s">
        <v>189</v>
      </c>
      <c r="AF47" s="85" t="s">
        <v>189</v>
      </c>
      <c r="AG47" s="85" t="s">
        <v>189</v>
      </c>
      <c r="AH47" s="85" t="s">
        <v>189</v>
      </c>
      <c r="AI47" s="85" t="s">
        <v>189</v>
      </c>
      <c r="AJ47" s="85" t="s">
        <v>189</v>
      </c>
      <c r="AK47" s="85" t="s">
        <v>189</v>
      </c>
      <c r="AL47" s="85" t="s">
        <v>189</v>
      </c>
      <c r="AM47" s="85" t="s">
        <v>189</v>
      </c>
      <c r="AN47" s="85" t="s">
        <v>189</v>
      </c>
      <c r="AO47" s="85" t="s">
        <v>189</v>
      </c>
      <c r="AP47" s="85" t="s">
        <v>189</v>
      </c>
      <c r="AQ47" s="85" t="s">
        <v>189</v>
      </c>
      <c r="AR47" s="85" t="s">
        <v>189</v>
      </c>
      <c r="AS47" s="85" t="s">
        <v>189</v>
      </c>
      <c r="AT47" s="85" t="s">
        <v>189</v>
      </c>
      <c r="AU47" s="85" t="s">
        <v>189</v>
      </c>
      <c r="AV47" s="85" t="s">
        <v>189</v>
      </c>
      <c r="AW47" s="85" t="s">
        <v>189</v>
      </c>
      <c r="AX47" s="85" t="s">
        <v>189</v>
      </c>
      <c r="AY47" s="85" t="s">
        <v>189</v>
      </c>
      <c r="AZ47" s="85" t="s">
        <v>189</v>
      </c>
      <c r="BA47" s="85" t="s">
        <v>189</v>
      </c>
      <c r="BB47" s="85" t="s">
        <v>189</v>
      </c>
      <c r="BC47" s="85" t="s">
        <v>189</v>
      </c>
      <c r="BD47" s="85" t="s">
        <v>492</v>
      </c>
      <c r="BE47" s="85" t="s">
        <v>189</v>
      </c>
      <c r="BF47" s="85" t="s">
        <v>189</v>
      </c>
      <c r="BG47" s="85" t="s">
        <v>189</v>
      </c>
      <c r="BH47" s="85" t="s">
        <v>189</v>
      </c>
      <c r="BI47" s="85" t="s">
        <v>189</v>
      </c>
      <c r="BJ47" s="85" t="s">
        <v>189</v>
      </c>
      <c r="BK47" s="85" t="s">
        <v>189</v>
      </c>
      <c r="BL47" s="85" t="s">
        <v>492</v>
      </c>
      <c r="BM47" s="85" t="s">
        <v>189</v>
      </c>
      <c r="BN47" s="85" t="s">
        <v>189</v>
      </c>
      <c r="BO47" s="85" t="s">
        <v>189</v>
      </c>
      <c r="BP47" s="85" t="s">
        <v>189</v>
      </c>
      <c r="BQ47" s="85" t="s">
        <v>189</v>
      </c>
      <c r="BR47" s="85" t="s">
        <v>189</v>
      </c>
      <c r="BS47" s="85" t="s">
        <v>492</v>
      </c>
      <c r="BT47" s="85" t="s">
        <v>189</v>
      </c>
      <c r="BU47" s="85" t="s">
        <v>189</v>
      </c>
      <c r="BV47" s="85" t="s">
        <v>189</v>
      </c>
      <c r="BW47" s="85" t="s">
        <v>189</v>
      </c>
    </row>
    <row r="48" spans="1:75" s="68" customFormat="1" ht="310.5" hidden="1" x14ac:dyDescent="0.25">
      <c r="A48" s="12" t="s">
        <v>493</v>
      </c>
      <c r="B48" s="18" t="s">
        <v>494</v>
      </c>
      <c r="C48" s="125" t="s">
        <v>495</v>
      </c>
      <c r="D48" s="127" t="s">
        <v>467</v>
      </c>
      <c r="E48" s="127" t="s">
        <v>466</v>
      </c>
      <c r="F48" s="85" t="s">
        <v>778</v>
      </c>
      <c r="G48" s="85" t="s">
        <v>778</v>
      </c>
      <c r="H48" s="85" t="s">
        <v>779</v>
      </c>
      <c r="I48" s="85" t="s">
        <v>778</v>
      </c>
      <c r="J48" s="85" t="s">
        <v>778</v>
      </c>
      <c r="K48" s="85" t="s">
        <v>779</v>
      </c>
      <c r="L48" s="85" t="s">
        <v>778</v>
      </c>
      <c r="M48" s="85" t="s">
        <v>778</v>
      </c>
      <c r="N48" s="85" t="s">
        <v>778</v>
      </c>
      <c r="O48" s="85" t="s">
        <v>778</v>
      </c>
      <c r="P48" s="85" t="s">
        <v>779</v>
      </c>
      <c r="Q48" s="85" t="s">
        <v>778</v>
      </c>
      <c r="R48" s="85" t="s">
        <v>779</v>
      </c>
      <c r="S48" s="85" t="s">
        <v>778</v>
      </c>
      <c r="T48" s="85" t="s">
        <v>778</v>
      </c>
      <c r="U48" s="85" t="s">
        <v>779</v>
      </c>
      <c r="V48" s="85" t="s">
        <v>778</v>
      </c>
      <c r="W48" s="85" t="s">
        <v>778</v>
      </c>
      <c r="X48" s="85" t="s">
        <v>778</v>
      </c>
      <c r="Y48" s="85" t="s">
        <v>778</v>
      </c>
      <c r="Z48" s="85" t="s">
        <v>778</v>
      </c>
      <c r="AA48" s="85" t="s">
        <v>778</v>
      </c>
      <c r="AB48" s="85" t="s">
        <v>778</v>
      </c>
      <c r="AC48" s="85" t="s">
        <v>779</v>
      </c>
      <c r="AD48" s="85" t="s">
        <v>778</v>
      </c>
      <c r="AE48" s="85" t="s">
        <v>779</v>
      </c>
      <c r="AF48" s="85" t="s">
        <v>778</v>
      </c>
      <c r="AG48" s="85" t="s">
        <v>779</v>
      </c>
      <c r="AH48" s="85" t="s">
        <v>778</v>
      </c>
      <c r="AI48" s="85" t="s">
        <v>778</v>
      </c>
      <c r="AJ48" s="85" t="s">
        <v>778</v>
      </c>
      <c r="AK48" s="85" t="s">
        <v>779</v>
      </c>
      <c r="AL48" s="85" t="s">
        <v>778</v>
      </c>
      <c r="AM48" s="85" t="s">
        <v>778</v>
      </c>
      <c r="AN48" s="85" t="s">
        <v>779</v>
      </c>
      <c r="AO48" s="85" t="s">
        <v>778</v>
      </c>
      <c r="AP48" s="85" t="s">
        <v>779</v>
      </c>
      <c r="AQ48" s="85" t="s">
        <v>466</v>
      </c>
      <c r="AR48" s="85" t="s">
        <v>466</v>
      </c>
      <c r="AS48" s="85" t="s">
        <v>466</v>
      </c>
      <c r="AT48" s="85" t="s">
        <v>466</v>
      </c>
      <c r="AU48" s="85" t="s">
        <v>466</v>
      </c>
      <c r="AV48" s="85" t="s">
        <v>466</v>
      </c>
      <c r="AW48" s="85" t="s">
        <v>780</v>
      </c>
      <c r="AX48" s="85" t="s">
        <v>466</v>
      </c>
      <c r="AY48" s="85" t="s">
        <v>466</v>
      </c>
      <c r="AZ48" s="85" t="s">
        <v>780</v>
      </c>
      <c r="BA48" s="85" t="s">
        <v>780</v>
      </c>
      <c r="BB48" s="85" t="s">
        <v>780</v>
      </c>
      <c r="BC48" s="85" t="s">
        <v>466</v>
      </c>
      <c r="BD48" s="85" t="s">
        <v>780</v>
      </c>
      <c r="BE48" s="85" t="s">
        <v>466</v>
      </c>
      <c r="BF48" s="85" t="s">
        <v>466</v>
      </c>
      <c r="BG48" s="85" t="s">
        <v>780</v>
      </c>
      <c r="BH48" s="85" t="s">
        <v>466</v>
      </c>
      <c r="BI48" s="85" t="s">
        <v>780</v>
      </c>
      <c r="BJ48" s="85" t="s">
        <v>466</v>
      </c>
      <c r="BK48" s="85" t="s">
        <v>780</v>
      </c>
      <c r="BL48" s="85" t="s">
        <v>780</v>
      </c>
      <c r="BM48" s="85" t="s">
        <v>466</v>
      </c>
      <c r="BN48" s="85" t="s">
        <v>780</v>
      </c>
      <c r="BO48" s="85" t="s">
        <v>780</v>
      </c>
      <c r="BP48" s="85" t="s">
        <v>467</v>
      </c>
      <c r="BQ48" s="85" t="s">
        <v>780</v>
      </c>
      <c r="BR48" s="85" t="s">
        <v>780</v>
      </c>
      <c r="BS48" s="85" t="s">
        <v>780</v>
      </c>
      <c r="BT48" s="85" t="s">
        <v>467</v>
      </c>
      <c r="BU48" s="85" t="s">
        <v>780</v>
      </c>
      <c r="BV48" s="85" t="s">
        <v>780</v>
      </c>
      <c r="BW48" s="85" t="s">
        <v>780</v>
      </c>
    </row>
    <row r="49" spans="1:75" s="68" customFormat="1" ht="409.6" hidden="1" customHeight="1" x14ac:dyDescent="0.25">
      <c r="A49" s="12" t="s">
        <v>496</v>
      </c>
      <c r="B49" s="18" t="s">
        <v>469</v>
      </c>
      <c r="C49" s="125" t="s">
        <v>497</v>
      </c>
      <c r="D49" s="130" t="s">
        <v>498</v>
      </c>
      <c r="E49" s="130" t="s">
        <v>499</v>
      </c>
      <c r="F49" s="87" t="s">
        <v>781</v>
      </c>
      <c r="G49" s="87" t="s">
        <v>782</v>
      </c>
      <c r="H49" s="87" t="s">
        <v>783</v>
      </c>
      <c r="I49" s="87" t="s">
        <v>784</v>
      </c>
      <c r="J49" s="87" t="s">
        <v>785</v>
      </c>
      <c r="K49" s="87" t="s">
        <v>786</v>
      </c>
      <c r="L49" s="87" t="s">
        <v>787</v>
      </c>
      <c r="M49" s="87" t="s">
        <v>788</v>
      </c>
      <c r="N49" s="87" t="s">
        <v>789</v>
      </c>
      <c r="O49" s="87" t="s">
        <v>790</v>
      </c>
      <c r="P49" s="87" t="s">
        <v>791</v>
      </c>
      <c r="Q49" s="87" t="s">
        <v>792</v>
      </c>
      <c r="R49" s="87" t="s">
        <v>793</v>
      </c>
      <c r="S49" s="87" t="s">
        <v>794</v>
      </c>
      <c r="T49" s="87" t="s">
        <v>795</v>
      </c>
      <c r="U49" s="87" t="s">
        <v>796</v>
      </c>
      <c r="V49" s="87" t="s">
        <v>797</v>
      </c>
      <c r="W49" s="87" t="s">
        <v>798</v>
      </c>
      <c r="X49" s="87" t="s">
        <v>799</v>
      </c>
      <c r="Y49" s="87" t="s">
        <v>800</v>
      </c>
      <c r="Z49" s="87" t="s">
        <v>801</v>
      </c>
      <c r="AA49" s="87" t="s">
        <v>802</v>
      </c>
      <c r="AB49" s="87" t="s">
        <v>803</v>
      </c>
      <c r="AC49" s="87" t="s">
        <v>804</v>
      </c>
      <c r="AD49" s="87" t="s">
        <v>805</v>
      </c>
      <c r="AE49" s="87" t="s">
        <v>806</v>
      </c>
      <c r="AF49" s="87" t="s">
        <v>807</v>
      </c>
      <c r="AG49" s="87" t="s">
        <v>808</v>
      </c>
      <c r="AH49" s="87" t="s">
        <v>809</v>
      </c>
      <c r="AI49" s="87" t="s">
        <v>810</v>
      </c>
      <c r="AJ49" s="87" t="s">
        <v>811</v>
      </c>
      <c r="AK49" s="87" t="s">
        <v>812</v>
      </c>
      <c r="AL49" s="87" t="s">
        <v>813</v>
      </c>
      <c r="AM49" s="87" t="s">
        <v>814</v>
      </c>
      <c r="AN49" s="87" t="s">
        <v>815</v>
      </c>
      <c r="AO49" s="87" t="s">
        <v>816</v>
      </c>
      <c r="AP49" s="87" t="s">
        <v>817</v>
      </c>
      <c r="AQ49" s="87" t="s">
        <v>818</v>
      </c>
      <c r="AR49" s="87" t="s">
        <v>819</v>
      </c>
      <c r="AS49" s="87" t="s">
        <v>820</v>
      </c>
      <c r="AT49" s="87" t="s">
        <v>821</v>
      </c>
      <c r="AU49" s="87" t="s">
        <v>819</v>
      </c>
      <c r="AV49" s="87" t="s">
        <v>821</v>
      </c>
      <c r="AW49" s="87" t="s">
        <v>822</v>
      </c>
      <c r="AX49" s="87" t="s">
        <v>820</v>
      </c>
      <c r="AY49" s="87" t="s">
        <v>820</v>
      </c>
      <c r="AZ49" s="87" t="s">
        <v>822</v>
      </c>
      <c r="BA49" s="87" t="s">
        <v>822</v>
      </c>
      <c r="BB49" s="87" t="s">
        <v>822</v>
      </c>
      <c r="BC49" s="87" t="s">
        <v>823</v>
      </c>
      <c r="BD49" s="87" t="s">
        <v>822</v>
      </c>
      <c r="BE49" s="87" t="s">
        <v>823</v>
      </c>
      <c r="BF49" s="87" t="s">
        <v>823</v>
      </c>
      <c r="BG49" s="87" t="s">
        <v>822</v>
      </c>
      <c r="BH49" s="87" t="s">
        <v>823</v>
      </c>
      <c r="BI49" s="87" t="s">
        <v>822</v>
      </c>
      <c r="BJ49" s="87" t="s">
        <v>823</v>
      </c>
      <c r="BK49" s="87" t="s">
        <v>822</v>
      </c>
      <c r="BL49" s="87" t="s">
        <v>822</v>
      </c>
      <c r="BM49" s="87" t="s">
        <v>824</v>
      </c>
      <c r="BN49" s="87" t="s">
        <v>822</v>
      </c>
      <c r="BO49" s="87" t="s">
        <v>822</v>
      </c>
      <c r="BP49" s="87" t="s">
        <v>823</v>
      </c>
      <c r="BQ49" s="87" t="s">
        <v>822</v>
      </c>
      <c r="BR49" s="87" t="s">
        <v>822</v>
      </c>
      <c r="BS49" s="87" t="s">
        <v>822</v>
      </c>
      <c r="BT49" s="87" t="s">
        <v>820</v>
      </c>
      <c r="BU49" s="87" t="s">
        <v>822</v>
      </c>
      <c r="BV49" s="87" t="s">
        <v>822</v>
      </c>
      <c r="BW49" s="87" t="s">
        <v>822</v>
      </c>
    </row>
    <row r="50" spans="1:75" s="68" customFormat="1" ht="379.5" hidden="1" x14ac:dyDescent="0.25">
      <c r="A50" s="12" t="s">
        <v>500</v>
      </c>
      <c r="B50" s="18" t="s">
        <v>501</v>
      </c>
      <c r="C50" s="125" t="s">
        <v>502</v>
      </c>
      <c r="D50" s="132" t="s">
        <v>503</v>
      </c>
      <c r="E50" s="132" t="s">
        <v>189</v>
      </c>
      <c r="F50" s="85" t="s">
        <v>189</v>
      </c>
      <c r="G50" s="85" t="s">
        <v>189</v>
      </c>
      <c r="H50" s="85" t="s">
        <v>825</v>
      </c>
      <c r="I50" s="85" t="s">
        <v>189</v>
      </c>
      <c r="J50" s="85" t="s">
        <v>189</v>
      </c>
      <c r="K50" s="85" t="s">
        <v>826</v>
      </c>
      <c r="L50" s="85" t="s">
        <v>189</v>
      </c>
      <c r="M50" s="85" t="s">
        <v>189</v>
      </c>
      <c r="N50" s="85" t="s">
        <v>189</v>
      </c>
      <c r="O50" s="85" t="s">
        <v>189</v>
      </c>
      <c r="P50" s="85" t="s">
        <v>827</v>
      </c>
      <c r="Q50" s="85" t="s">
        <v>189</v>
      </c>
      <c r="R50" s="85" t="s">
        <v>825</v>
      </c>
      <c r="S50" s="85" t="s">
        <v>189</v>
      </c>
      <c r="T50" s="85" t="s">
        <v>189</v>
      </c>
      <c r="U50" s="85" t="s">
        <v>825</v>
      </c>
      <c r="V50" s="85" t="s">
        <v>189</v>
      </c>
      <c r="W50" s="85" t="s">
        <v>189</v>
      </c>
      <c r="X50" s="85" t="s">
        <v>189</v>
      </c>
      <c r="Y50" s="85" t="s">
        <v>189</v>
      </c>
      <c r="Z50" s="85" t="s">
        <v>189</v>
      </c>
      <c r="AA50" s="85" t="s">
        <v>189</v>
      </c>
      <c r="AB50" s="85" t="s">
        <v>189</v>
      </c>
      <c r="AC50" s="85" t="s">
        <v>827</v>
      </c>
      <c r="AD50" s="85" t="s">
        <v>189</v>
      </c>
      <c r="AE50" s="85" t="s">
        <v>825</v>
      </c>
      <c r="AF50" s="85" t="s">
        <v>189</v>
      </c>
      <c r="AG50" s="85" t="s">
        <v>825</v>
      </c>
      <c r="AH50" s="85" t="s">
        <v>189</v>
      </c>
      <c r="AI50" s="85" t="s">
        <v>189</v>
      </c>
      <c r="AJ50" s="85" t="s">
        <v>189</v>
      </c>
      <c r="AK50" s="85" t="s">
        <v>825</v>
      </c>
      <c r="AL50" s="85" t="s">
        <v>189</v>
      </c>
      <c r="AM50" s="85" t="s">
        <v>189</v>
      </c>
      <c r="AN50" s="85" t="s">
        <v>825</v>
      </c>
      <c r="AO50" s="85" t="s">
        <v>189</v>
      </c>
      <c r="AP50" s="85" t="s">
        <v>827</v>
      </c>
      <c r="AQ50" s="85" t="s">
        <v>828</v>
      </c>
      <c r="AR50" s="85" t="s">
        <v>829</v>
      </c>
      <c r="AS50" s="85" t="s">
        <v>830</v>
      </c>
      <c r="AT50" s="85" t="s">
        <v>831</v>
      </c>
      <c r="AU50" s="85" t="s">
        <v>832</v>
      </c>
      <c r="AV50" s="85" t="s">
        <v>833</v>
      </c>
      <c r="AW50" s="85" t="s">
        <v>189</v>
      </c>
      <c r="AX50" s="85" t="s">
        <v>834</v>
      </c>
      <c r="AY50" s="85" t="s">
        <v>835</v>
      </c>
      <c r="AZ50" s="85" t="s">
        <v>189</v>
      </c>
      <c r="BA50" s="85" t="s">
        <v>189</v>
      </c>
      <c r="BB50" s="85" t="s">
        <v>189</v>
      </c>
      <c r="BC50" s="85" t="s">
        <v>836</v>
      </c>
      <c r="BD50" s="85" t="s">
        <v>189</v>
      </c>
      <c r="BE50" s="85" t="s">
        <v>837</v>
      </c>
      <c r="BF50" s="85" t="s">
        <v>838</v>
      </c>
      <c r="BG50" s="85" t="s">
        <v>189</v>
      </c>
      <c r="BH50" s="85" t="s">
        <v>839</v>
      </c>
      <c r="BI50" s="85" t="s">
        <v>189</v>
      </c>
      <c r="BJ50" s="85" t="s">
        <v>840</v>
      </c>
      <c r="BK50" s="85" t="s">
        <v>189</v>
      </c>
      <c r="BL50" s="85" t="s">
        <v>189</v>
      </c>
      <c r="BM50" s="85" t="s">
        <v>841</v>
      </c>
      <c r="BN50" s="85" t="s">
        <v>189</v>
      </c>
      <c r="BO50" s="85" t="s">
        <v>189</v>
      </c>
      <c r="BP50" s="85" t="s">
        <v>842</v>
      </c>
      <c r="BQ50" s="85" t="s">
        <v>189</v>
      </c>
      <c r="BR50" s="85" t="s">
        <v>189</v>
      </c>
      <c r="BS50" s="85" t="s">
        <v>189</v>
      </c>
      <c r="BT50" s="85" t="s">
        <v>843</v>
      </c>
      <c r="BU50" s="85" t="s">
        <v>189</v>
      </c>
      <c r="BV50" s="85" t="s">
        <v>189</v>
      </c>
      <c r="BW50" s="85" t="s">
        <v>189</v>
      </c>
    </row>
    <row r="51" spans="1:75" s="68" customFormat="1" ht="276" x14ac:dyDescent="0.25">
      <c r="A51" s="12" t="s">
        <v>504</v>
      </c>
      <c r="B51" s="18" t="s">
        <v>505</v>
      </c>
      <c r="C51" s="125" t="s">
        <v>506</v>
      </c>
      <c r="D51" s="132" t="s">
        <v>507</v>
      </c>
      <c r="E51" s="132" t="s">
        <v>189</v>
      </c>
      <c r="F51" s="85" t="s">
        <v>844</v>
      </c>
      <c r="G51" s="85" t="s">
        <v>844</v>
      </c>
      <c r="H51" s="85" t="s">
        <v>845</v>
      </c>
      <c r="I51" s="85" t="s">
        <v>844</v>
      </c>
      <c r="J51" s="85" t="s">
        <v>844</v>
      </c>
      <c r="K51" s="85" t="s">
        <v>845</v>
      </c>
      <c r="L51" s="85" t="s">
        <v>844</v>
      </c>
      <c r="M51" s="85" t="s">
        <v>844</v>
      </c>
      <c r="N51" s="85" t="s">
        <v>844</v>
      </c>
      <c r="O51" s="85" t="s">
        <v>844</v>
      </c>
      <c r="P51" s="85" t="s">
        <v>845</v>
      </c>
      <c r="Q51" s="85" t="s">
        <v>844</v>
      </c>
      <c r="R51" s="85" t="s">
        <v>845</v>
      </c>
      <c r="S51" s="85" t="s">
        <v>844</v>
      </c>
      <c r="T51" s="85" t="s">
        <v>844</v>
      </c>
      <c r="U51" s="85" t="s">
        <v>845</v>
      </c>
      <c r="V51" s="85" t="s">
        <v>844</v>
      </c>
      <c r="W51" s="85" t="s">
        <v>844</v>
      </c>
      <c r="X51" s="85" t="s">
        <v>844</v>
      </c>
      <c r="Y51" s="85" t="s">
        <v>844</v>
      </c>
      <c r="Z51" s="85" t="s">
        <v>844</v>
      </c>
      <c r="AA51" s="85" t="s">
        <v>844</v>
      </c>
      <c r="AB51" s="85" t="s">
        <v>844</v>
      </c>
      <c r="AC51" s="85" t="s">
        <v>845</v>
      </c>
      <c r="AD51" s="85" t="s">
        <v>844</v>
      </c>
      <c r="AE51" s="85" t="s">
        <v>845</v>
      </c>
      <c r="AF51" s="85" t="s">
        <v>844</v>
      </c>
      <c r="AG51" s="85" t="s">
        <v>845</v>
      </c>
      <c r="AH51" s="85" t="s">
        <v>844</v>
      </c>
      <c r="AI51" s="85" t="s">
        <v>844</v>
      </c>
      <c r="AJ51" s="85" t="s">
        <v>844</v>
      </c>
      <c r="AK51" s="85" t="s">
        <v>845</v>
      </c>
      <c r="AL51" s="85" t="s">
        <v>844</v>
      </c>
      <c r="AM51" s="85" t="s">
        <v>844</v>
      </c>
      <c r="AN51" s="85" t="s">
        <v>845</v>
      </c>
      <c r="AO51" s="85" t="s">
        <v>844</v>
      </c>
      <c r="AP51" s="85" t="s">
        <v>845</v>
      </c>
      <c r="AQ51" s="85" t="s">
        <v>846</v>
      </c>
      <c r="AR51" s="85" t="s">
        <v>846</v>
      </c>
      <c r="AS51" s="85" t="s">
        <v>846</v>
      </c>
      <c r="AT51" s="85" t="s">
        <v>846</v>
      </c>
      <c r="AU51" s="85" t="s">
        <v>846</v>
      </c>
      <c r="AV51" s="85" t="s">
        <v>846</v>
      </c>
      <c r="AW51" s="85" t="s">
        <v>189</v>
      </c>
      <c r="AX51" s="85" t="s">
        <v>846</v>
      </c>
      <c r="AY51" s="85" t="s">
        <v>846</v>
      </c>
      <c r="AZ51" s="85" t="s">
        <v>189</v>
      </c>
      <c r="BA51" s="85" t="s">
        <v>189</v>
      </c>
      <c r="BB51" s="85" t="s">
        <v>189</v>
      </c>
      <c r="BC51" s="85" t="s">
        <v>846</v>
      </c>
      <c r="BD51" s="85" t="s">
        <v>189</v>
      </c>
      <c r="BE51" s="85" t="s">
        <v>846</v>
      </c>
      <c r="BF51" s="85" t="s">
        <v>846</v>
      </c>
      <c r="BG51" s="85" t="s">
        <v>189</v>
      </c>
      <c r="BH51" s="85" t="s">
        <v>846</v>
      </c>
      <c r="BI51" s="85" t="s">
        <v>189</v>
      </c>
      <c r="BJ51" s="85" t="s">
        <v>846</v>
      </c>
      <c r="BK51" s="85" t="s">
        <v>189</v>
      </c>
      <c r="BL51" s="85" t="s">
        <v>189</v>
      </c>
      <c r="BM51" s="85" t="s">
        <v>846</v>
      </c>
      <c r="BN51" s="85" t="s">
        <v>189</v>
      </c>
      <c r="BO51" s="85" t="s">
        <v>189</v>
      </c>
      <c r="BP51" s="85" t="s">
        <v>846</v>
      </c>
      <c r="BQ51" s="85" t="s">
        <v>189</v>
      </c>
      <c r="BR51" s="85" t="s">
        <v>189</v>
      </c>
      <c r="BS51" s="85" t="s">
        <v>189</v>
      </c>
      <c r="BT51" s="85" t="s">
        <v>846</v>
      </c>
      <c r="BU51" s="85" t="s">
        <v>189</v>
      </c>
      <c r="BV51" s="85" t="s">
        <v>189</v>
      </c>
      <c r="BW51" s="85" t="s">
        <v>189</v>
      </c>
    </row>
    <row r="52" spans="1:75" s="68" customFormat="1" ht="311.25" thickBot="1" x14ac:dyDescent="0.3">
      <c r="A52" s="118" t="s">
        <v>508</v>
      </c>
      <c r="B52" s="111" t="s">
        <v>482</v>
      </c>
      <c r="C52" s="133" t="s">
        <v>509</v>
      </c>
      <c r="D52" s="134" t="s">
        <v>510</v>
      </c>
      <c r="E52" s="134" t="s">
        <v>189</v>
      </c>
      <c r="F52" s="89" t="s">
        <v>847</v>
      </c>
      <c r="G52" s="89" t="s">
        <v>848</v>
      </c>
      <c r="H52" s="89" t="s">
        <v>849</v>
      </c>
      <c r="I52" s="89" t="s">
        <v>850</v>
      </c>
      <c r="J52" s="89" t="s">
        <v>851</v>
      </c>
      <c r="K52" s="89" t="s">
        <v>852</v>
      </c>
      <c r="L52" s="89" t="s">
        <v>853</v>
      </c>
      <c r="M52" s="89" t="s">
        <v>854</v>
      </c>
      <c r="N52" s="89" t="s">
        <v>855</v>
      </c>
      <c r="O52" s="89" t="s">
        <v>856</v>
      </c>
      <c r="P52" s="89" t="s">
        <v>857</v>
      </c>
      <c r="Q52" s="89" t="s">
        <v>858</v>
      </c>
      <c r="R52" s="89" t="s">
        <v>859</v>
      </c>
      <c r="S52" s="89" t="s">
        <v>860</v>
      </c>
      <c r="T52" s="89" t="s">
        <v>861</v>
      </c>
      <c r="U52" s="89" t="s">
        <v>862</v>
      </c>
      <c r="V52" s="89" t="s">
        <v>863</v>
      </c>
      <c r="W52" s="89" t="s">
        <v>864</v>
      </c>
      <c r="X52" s="89" t="s">
        <v>865</v>
      </c>
      <c r="Y52" s="89" t="s">
        <v>866</v>
      </c>
      <c r="Z52" s="89" t="s">
        <v>867</v>
      </c>
      <c r="AA52" s="89" t="s">
        <v>868</v>
      </c>
      <c r="AB52" s="89" t="s">
        <v>869</v>
      </c>
      <c r="AC52" s="89" t="s">
        <v>870</v>
      </c>
      <c r="AD52" s="89" t="s">
        <v>871</v>
      </c>
      <c r="AE52" s="89" t="s">
        <v>872</v>
      </c>
      <c r="AF52" s="89" t="s">
        <v>873</v>
      </c>
      <c r="AG52" s="89" t="s">
        <v>874</v>
      </c>
      <c r="AH52" s="89" t="s">
        <v>875</v>
      </c>
      <c r="AI52" s="89" t="s">
        <v>876</v>
      </c>
      <c r="AJ52" s="89" t="s">
        <v>877</v>
      </c>
      <c r="AK52" s="89" t="s">
        <v>878</v>
      </c>
      <c r="AL52" s="89" t="s">
        <v>879</v>
      </c>
      <c r="AM52" s="89" t="s">
        <v>880</v>
      </c>
      <c r="AN52" s="89" t="s">
        <v>881</v>
      </c>
      <c r="AO52" s="89" t="s">
        <v>882</v>
      </c>
      <c r="AP52" s="89" t="s">
        <v>883</v>
      </c>
      <c r="AQ52" s="89" t="s">
        <v>884</v>
      </c>
      <c r="AR52" s="89" t="s">
        <v>885</v>
      </c>
      <c r="AS52" s="89" t="s">
        <v>886</v>
      </c>
      <c r="AT52" s="89" t="s">
        <v>887</v>
      </c>
      <c r="AU52" s="89" t="s">
        <v>888</v>
      </c>
      <c r="AV52" s="89" t="s">
        <v>889</v>
      </c>
      <c r="AW52" s="89" t="s">
        <v>890</v>
      </c>
      <c r="AX52" s="89" t="s">
        <v>891</v>
      </c>
      <c r="AY52" s="89" t="s">
        <v>892</v>
      </c>
      <c r="AZ52" s="89" t="s">
        <v>890</v>
      </c>
      <c r="BA52" s="89" t="s">
        <v>890</v>
      </c>
      <c r="BB52" s="89" t="s">
        <v>890</v>
      </c>
      <c r="BC52" s="89" t="s">
        <v>893</v>
      </c>
      <c r="BD52" s="89" t="s">
        <v>890</v>
      </c>
      <c r="BE52" s="89" t="s">
        <v>894</v>
      </c>
      <c r="BF52" s="89" t="s">
        <v>895</v>
      </c>
      <c r="BG52" s="89" t="s">
        <v>890</v>
      </c>
      <c r="BH52" s="89" t="s">
        <v>896</v>
      </c>
      <c r="BI52" s="89" t="s">
        <v>890</v>
      </c>
      <c r="BJ52" s="89" t="s">
        <v>897</v>
      </c>
      <c r="BK52" s="89" t="s">
        <v>890</v>
      </c>
      <c r="BL52" s="89" t="s">
        <v>890</v>
      </c>
      <c r="BM52" s="89" t="s">
        <v>898</v>
      </c>
      <c r="BN52" s="89" t="s">
        <v>890</v>
      </c>
      <c r="BO52" s="89" t="s">
        <v>890</v>
      </c>
      <c r="BP52" s="89" t="s">
        <v>899</v>
      </c>
      <c r="BQ52" s="89" t="s">
        <v>890</v>
      </c>
      <c r="BR52" s="89" t="s">
        <v>890</v>
      </c>
      <c r="BS52" s="89" t="s">
        <v>890</v>
      </c>
      <c r="BT52" s="89" t="s">
        <v>899</v>
      </c>
      <c r="BU52" s="89" t="s">
        <v>890</v>
      </c>
      <c r="BV52" s="89" t="s">
        <v>890</v>
      </c>
      <c r="BW52" s="89" t="s">
        <v>890</v>
      </c>
    </row>
  </sheetData>
  <sheetProtection sheet="1" objects="1" scenarios="1" selectLockedCells="1"/>
  <mergeCells count="5">
    <mergeCell ref="A2:B2"/>
    <mergeCell ref="A3:B3"/>
    <mergeCell ref="A4:B4"/>
    <mergeCell ref="A5:B5"/>
    <mergeCell ref="A6:B6"/>
  </mergeCells>
  <phoneticPr fontId="4" type="noConversion"/>
  <dataValidations count="1">
    <dataValidation allowBlank="1" showInputMessage="1" prompt="To enter free text, select cell and type - do not click into cell" sqref="D983049:BL983049 IZ983049:LH983049 SV983049:VD983049 ACR983049:AEZ983049 AMN983049:AOV983049 AWJ983049:AYR983049 BGF983049:BIN983049 BQB983049:BSJ983049 BZX983049:CCF983049 CJT983049:CMB983049 CTP983049:CVX983049 DDL983049:DFT983049 DNH983049:DPP983049 DXD983049:DZL983049 EGZ983049:EJH983049 EQV983049:ETD983049 FAR983049:FCZ983049 FKN983049:FMV983049 FUJ983049:FWR983049 GEF983049:GGN983049 GOB983049:GQJ983049 GXX983049:HAF983049 HHT983049:HKB983049 HRP983049:HTX983049 IBL983049:IDT983049 ILH983049:INP983049 IVD983049:IXL983049 JEZ983049:JHH983049 JOV983049:JRD983049 JYR983049:KAZ983049 KIN983049:KKV983049 KSJ983049:KUR983049 LCF983049:LEN983049 LMB983049:LOJ983049 LVX983049:LYF983049 MFT983049:MIB983049 MPP983049:MRX983049 MZL983049:NBT983049 NJH983049:NLP983049 NTD983049:NVL983049 OCZ983049:OFH983049 OMV983049:OPD983049 OWR983049:OYZ983049 PGN983049:PIV983049 PQJ983049:PSR983049 QAF983049:QCN983049 QKB983049:QMJ983049 QTX983049:QWF983049 RDT983049:RGB983049 RNP983049:RPX983049 RXL983049:RZT983049 SHH983049:SJP983049 SRD983049:STL983049 TAZ983049:TDH983049 TKV983049:TND983049 TUR983049:TWZ983049 UEN983049:UGV983049 UOJ983049:UQR983049 UYF983049:VAN983049 VIB983049:VKJ983049 VRX983049:VUF983049 WBT983049:WEB983049 WLP983049:WNX983049 WVL983049:WXT983049 D65545:BL65545 IZ65545:LH65545 SV65545:VD65545 ACR65545:AEZ65545 AMN65545:AOV65545 AWJ65545:AYR65545 BGF65545:BIN65545 BQB65545:BSJ65545 BZX65545:CCF65545 CJT65545:CMB65545 CTP65545:CVX65545 DDL65545:DFT65545 DNH65545:DPP65545 DXD65545:DZL65545 EGZ65545:EJH65545 EQV65545:ETD65545 FAR65545:FCZ65545 FKN65545:FMV65545 FUJ65545:FWR65545 GEF65545:GGN65545 GOB65545:GQJ65545 GXX65545:HAF65545 HHT65545:HKB65545 HRP65545:HTX65545 IBL65545:IDT65545 ILH65545:INP65545 IVD65545:IXL65545 JEZ65545:JHH65545 JOV65545:JRD65545 JYR65545:KAZ65545 KIN65545:KKV65545 KSJ65545:KUR65545 LCF65545:LEN65545 LMB65545:LOJ65545 LVX65545:LYF65545 MFT65545:MIB65545 MPP65545:MRX65545 MZL65545:NBT65545 NJH65545:NLP65545 NTD65545:NVL65545 OCZ65545:OFH65545 OMV65545:OPD65545 OWR65545:OYZ65545 PGN65545:PIV65545 PQJ65545:PSR65545 QAF65545:QCN65545 QKB65545:QMJ65545 QTX65545:QWF65545 RDT65545:RGB65545 RNP65545:RPX65545 RXL65545:RZT65545 SHH65545:SJP65545 SRD65545:STL65545 TAZ65545:TDH65545 TKV65545:TND65545 TUR65545:TWZ65545 UEN65545:UGV65545 UOJ65545:UQR65545 UYF65545:VAN65545 VIB65545:VKJ65545 VRX65545:VUF65545 WBT65545:WEB65545 WLP65545:WNX65545 WVL65545:WXT65545 D131081:BL131081 IZ131081:LH131081 SV131081:VD131081 ACR131081:AEZ131081 AMN131081:AOV131081 AWJ131081:AYR131081 BGF131081:BIN131081 BQB131081:BSJ131081 BZX131081:CCF131081 CJT131081:CMB131081 CTP131081:CVX131081 DDL131081:DFT131081 DNH131081:DPP131081 DXD131081:DZL131081 EGZ131081:EJH131081 EQV131081:ETD131081 FAR131081:FCZ131081 FKN131081:FMV131081 FUJ131081:FWR131081 GEF131081:GGN131081 GOB131081:GQJ131081 GXX131081:HAF131081 HHT131081:HKB131081 HRP131081:HTX131081 IBL131081:IDT131081 ILH131081:INP131081 IVD131081:IXL131081 JEZ131081:JHH131081 JOV131081:JRD131081 JYR131081:KAZ131081 KIN131081:KKV131081 KSJ131081:KUR131081 LCF131081:LEN131081 LMB131081:LOJ131081 LVX131081:LYF131081 MFT131081:MIB131081 MPP131081:MRX131081 MZL131081:NBT131081 NJH131081:NLP131081 NTD131081:NVL131081 OCZ131081:OFH131081 OMV131081:OPD131081 OWR131081:OYZ131081 PGN131081:PIV131081 PQJ131081:PSR131081 QAF131081:QCN131081 QKB131081:QMJ131081 QTX131081:QWF131081 RDT131081:RGB131081 RNP131081:RPX131081 RXL131081:RZT131081 SHH131081:SJP131081 SRD131081:STL131081 TAZ131081:TDH131081 TKV131081:TND131081 TUR131081:TWZ131081 UEN131081:UGV131081 UOJ131081:UQR131081 UYF131081:VAN131081 VIB131081:VKJ131081 VRX131081:VUF131081 WBT131081:WEB131081 WLP131081:WNX131081 WVL131081:WXT131081 D196617:BL196617 IZ196617:LH196617 SV196617:VD196617 ACR196617:AEZ196617 AMN196617:AOV196617 AWJ196617:AYR196617 BGF196617:BIN196617 BQB196617:BSJ196617 BZX196617:CCF196617 CJT196617:CMB196617 CTP196617:CVX196617 DDL196617:DFT196617 DNH196617:DPP196617 DXD196617:DZL196617 EGZ196617:EJH196617 EQV196617:ETD196617 FAR196617:FCZ196617 FKN196617:FMV196617 FUJ196617:FWR196617 GEF196617:GGN196617 GOB196617:GQJ196617 GXX196617:HAF196617 HHT196617:HKB196617 HRP196617:HTX196617 IBL196617:IDT196617 ILH196617:INP196617 IVD196617:IXL196617 JEZ196617:JHH196617 JOV196617:JRD196617 JYR196617:KAZ196617 KIN196617:KKV196617 KSJ196617:KUR196617 LCF196617:LEN196617 LMB196617:LOJ196617 LVX196617:LYF196617 MFT196617:MIB196617 MPP196617:MRX196617 MZL196617:NBT196617 NJH196617:NLP196617 NTD196617:NVL196617 OCZ196617:OFH196617 OMV196617:OPD196617 OWR196617:OYZ196617 PGN196617:PIV196617 PQJ196617:PSR196617 QAF196617:QCN196617 QKB196617:QMJ196617 QTX196617:QWF196617 RDT196617:RGB196617 RNP196617:RPX196617 RXL196617:RZT196617 SHH196617:SJP196617 SRD196617:STL196617 TAZ196617:TDH196617 TKV196617:TND196617 TUR196617:TWZ196617 UEN196617:UGV196617 UOJ196617:UQR196617 UYF196617:VAN196617 VIB196617:VKJ196617 VRX196617:VUF196617 WBT196617:WEB196617 WLP196617:WNX196617 WVL196617:WXT196617 D262153:BL262153 IZ262153:LH262153 SV262153:VD262153 ACR262153:AEZ262153 AMN262153:AOV262153 AWJ262153:AYR262153 BGF262153:BIN262153 BQB262153:BSJ262153 BZX262153:CCF262153 CJT262153:CMB262153 CTP262153:CVX262153 DDL262153:DFT262153 DNH262153:DPP262153 DXD262153:DZL262153 EGZ262153:EJH262153 EQV262153:ETD262153 FAR262153:FCZ262153 FKN262153:FMV262153 FUJ262153:FWR262153 GEF262153:GGN262153 GOB262153:GQJ262153 GXX262153:HAF262153 HHT262153:HKB262153 HRP262153:HTX262153 IBL262153:IDT262153 ILH262153:INP262153 IVD262153:IXL262153 JEZ262153:JHH262153 JOV262153:JRD262153 JYR262153:KAZ262153 KIN262153:KKV262153 KSJ262153:KUR262153 LCF262153:LEN262153 LMB262153:LOJ262153 LVX262153:LYF262153 MFT262153:MIB262153 MPP262153:MRX262153 MZL262153:NBT262153 NJH262153:NLP262153 NTD262153:NVL262153 OCZ262153:OFH262153 OMV262153:OPD262153 OWR262153:OYZ262153 PGN262153:PIV262153 PQJ262153:PSR262153 QAF262153:QCN262153 QKB262153:QMJ262153 QTX262153:QWF262153 RDT262153:RGB262153 RNP262153:RPX262153 RXL262153:RZT262153 SHH262153:SJP262153 SRD262153:STL262153 TAZ262153:TDH262153 TKV262153:TND262153 TUR262153:TWZ262153 UEN262153:UGV262153 UOJ262153:UQR262153 UYF262153:VAN262153 VIB262153:VKJ262153 VRX262153:VUF262153 WBT262153:WEB262153 WLP262153:WNX262153 WVL262153:WXT262153 D327689:BL327689 IZ327689:LH327689 SV327689:VD327689 ACR327689:AEZ327689 AMN327689:AOV327689 AWJ327689:AYR327689 BGF327689:BIN327689 BQB327689:BSJ327689 BZX327689:CCF327689 CJT327689:CMB327689 CTP327689:CVX327689 DDL327689:DFT327689 DNH327689:DPP327689 DXD327689:DZL327689 EGZ327689:EJH327689 EQV327689:ETD327689 FAR327689:FCZ327689 FKN327689:FMV327689 FUJ327689:FWR327689 GEF327689:GGN327689 GOB327689:GQJ327689 GXX327689:HAF327689 HHT327689:HKB327689 HRP327689:HTX327689 IBL327689:IDT327689 ILH327689:INP327689 IVD327689:IXL327689 JEZ327689:JHH327689 JOV327689:JRD327689 JYR327689:KAZ327689 KIN327689:KKV327689 KSJ327689:KUR327689 LCF327689:LEN327689 LMB327689:LOJ327689 LVX327689:LYF327689 MFT327689:MIB327689 MPP327689:MRX327689 MZL327689:NBT327689 NJH327689:NLP327689 NTD327689:NVL327689 OCZ327689:OFH327689 OMV327689:OPD327689 OWR327689:OYZ327689 PGN327689:PIV327689 PQJ327689:PSR327689 QAF327689:QCN327689 QKB327689:QMJ327689 QTX327689:QWF327689 RDT327689:RGB327689 RNP327689:RPX327689 RXL327689:RZT327689 SHH327689:SJP327689 SRD327689:STL327689 TAZ327689:TDH327689 TKV327689:TND327689 TUR327689:TWZ327689 UEN327689:UGV327689 UOJ327689:UQR327689 UYF327689:VAN327689 VIB327689:VKJ327689 VRX327689:VUF327689 WBT327689:WEB327689 WLP327689:WNX327689 WVL327689:WXT327689 D393225:BL393225 IZ393225:LH393225 SV393225:VD393225 ACR393225:AEZ393225 AMN393225:AOV393225 AWJ393225:AYR393225 BGF393225:BIN393225 BQB393225:BSJ393225 BZX393225:CCF393225 CJT393225:CMB393225 CTP393225:CVX393225 DDL393225:DFT393225 DNH393225:DPP393225 DXD393225:DZL393225 EGZ393225:EJH393225 EQV393225:ETD393225 FAR393225:FCZ393225 FKN393225:FMV393225 FUJ393225:FWR393225 GEF393225:GGN393225 GOB393225:GQJ393225 GXX393225:HAF393225 HHT393225:HKB393225 HRP393225:HTX393225 IBL393225:IDT393225 ILH393225:INP393225 IVD393225:IXL393225 JEZ393225:JHH393225 JOV393225:JRD393225 JYR393225:KAZ393225 KIN393225:KKV393225 KSJ393225:KUR393225 LCF393225:LEN393225 LMB393225:LOJ393225 LVX393225:LYF393225 MFT393225:MIB393225 MPP393225:MRX393225 MZL393225:NBT393225 NJH393225:NLP393225 NTD393225:NVL393225 OCZ393225:OFH393225 OMV393225:OPD393225 OWR393225:OYZ393225 PGN393225:PIV393225 PQJ393225:PSR393225 QAF393225:QCN393225 QKB393225:QMJ393225 QTX393225:QWF393225 RDT393225:RGB393225 RNP393225:RPX393225 RXL393225:RZT393225 SHH393225:SJP393225 SRD393225:STL393225 TAZ393225:TDH393225 TKV393225:TND393225 TUR393225:TWZ393225 UEN393225:UGV393225 UOJ393225:UQR393225 UYF393225:VAN393225 VIB393225:VKJ393225 VRX393225:VUF393225 WBT393225:WEB393225 WLP393225:WNX393225 WVL393225:WXT393225 D458761:BL458761 IZ458761:LH458761 SV458761:VD458761 ACR458761:AEZ458761 AMN458761:AOV458761 AWJ458761:AYR458761 BGF458761:BIN458761 BQB458761:BSJ458761 BZX458761:CCF458761 CJT458761:CMB458761 CTP458761:CVX458761 DDL458761:DFT458761 DNH458761:DPP458761 DXD458761:DZL458761 EGZ458761:EJH458761 EQV458761:ETD458761 FAR458761:FCZ458761 FKN458761:FMV458761 FUJ458761:FWR458761 GEF458761:GGN458761 GOB458761:GQJ458761 GXX458761:HAF458761 HHT458761:HKB458761 HRP458761:HTX458761 IBL458761:IDT458761 ILH458761:INP458761 IVD458761:IXL458761 JEZ458761:JHH458761 JOV458761:JRD458761 JYR458761:KAZ458761 KIN458761:KKV458761 KSJ458761:KUR458761 LCF458761:LEN458761 LMB458761:LOJ458761 LVX458761:LYF458761 MFT458761:MIB458761 MPP458761:MRX458761 MZL458761:NBT458761 NJH458761:NLP458761 NTD458761:NVL458761 OCZ458761:OFH458761 OMV458761:OPD458761 OWR458761:OYZ458761 PGN458761:PIV458761 PQJ458761:PSR458761 QAF458761:QCN458761 QKB458761:QMJ458761 QTX458761:QWF458761 RDT458761:RGB458761 RNP458761:RPX458761 RXL458761:RZT458761 SHH458761:SJP458761 SRD458761:STL458761 TAZ458761:TDH458761 TKV458761:TND458761 TUR458761:TWZ458761 UEN458761:UGV458761 UOJ458761:UQR458761 UYF458761:VAN458761 VIB458761:VKJ458761 VRX458761:VUF458761 WBT458761:WEB458761 WLP458761:WNX458761 WVL458761:WXT458761 D524297:BL524297 IZ524297:LH524297 SV524297:VD524297 ACR524297:AEZ524297 AMN524297:AOV524297 AWJ524297:AYR524297 BGF524297:BIN524297 BQB524297:BSJ524297 BZX524297:CCF524297 CJT524297:CMB524297 CTP524297:CVX524297 DDL524297:DFT524297 DNH524297:DPP524297 DXD524297:DZL524297 EGZ524297:EJH524297 EQV524297:ETD524297 FAR524297:FCZ524297 FKN524297:FMV524297 FUJ524297:FWR524297 GEF524297:GGN524297 GOB524297:GQJ524297 GXX524297:HAF524297 HHT524297:HKB524297 HRP524297:HTX524297 IBL524297:IDT524297 ILH524297:INP524297 IVD524297:IXL524297 JEZ524297:JHH524297 JOV524297:JRD524297 JYR524297:KAZ524297 KIN524297:KKV524297 KSJ524297:KUR524297 LCF524297:LEN524297 LMB524297:LOJ524297 LVX524297:LYF524297 MFT524297:MIB524297 MPP524297:MRX524297 MZL524297:NBT524297 NJH524297:NLP524297 NTD524297:NVL524297 OCZ524297:OFH524297 OMV524297:OPD524297 OWR524297:OYZ524297 PGN524297:PIV524297 PQJ524297:PSR524297 QAF524297:QCN524297 QKB524297:QMJ524297 QTX524297:QWF524297 RDT524297:RGB524297 RNP524297:RPX524297 RXL524297:RZT524297 SHH524297:SJP524297 SRD524297:STL524297 TAZ524297:TDH524297 TKV524297:TND524297 TUR524297:TWZ524297 UEN524297:UGV524297 UOJ524297:UQR524297 UYF524297:VAN524297 VIB524297:VKJ524297 VRX524297:VUF524297 WBT524297:WEB524297 WLP524297:WNX524297 WVL524297:WXT524297 D589833:BL589833 IZ589833:LH589833 SV589833:VD589833 ACR589833:AEZ589833 AMN589833:AOV589833 AWJ589833:AYR589833 BGF589833:BIN589833 BQB589833:BSJ589833 BZX589833:CCF589833 CJT589833:CMB589833 CTP589833:CVX589833 DDL589833:DFT589833 DNH589833:DPP589833 DXD589833:DZL589833 EGZ589833:EJH589833 EQV589833:ETD589833 FAR589833:FCZ589833 FKN589833:FMV589833 FUJ589833:FWR589833 GEF589833:GGN589833 GOB589833:GQJ589833 GXX589833:HAF589833 HHT589833:HKB589833 HRP589833:HTX589833 IBL589833:IDT589833 ILH589833:INP589833 IVD589833:IXL589833 JEZ589833:JHH589833 JOV589833:JRD589833 JYR589833:KAZ589833 KIN589833:KKV589833 KSJ589833:KUR589833 LCF589833:LEN589833 LMB589833:LOJ589833 LVX589833:LYF589833 MFT589833:MIB589833 MPP589833:MRX589833 MZL589833:NBT589833 NJH589833:NLP589833 NTD589833:NVL589833 OCZ589833:OFH589833 OMV589833:OPD589833 OWR589833:OYZ589833 PGN589833:PIV589833 PQJ589833:PSR589833 QAF589833:QCN589833 QKB589833:QMJ589833 QTX589833:QWF589833 RDT589833:RGB589833 RNP589833:RPX589833 RXL589833:RZT589833 SHH589833:SJP589833 SRD589833:STL589833 TAZ589833:TDH589833 TKV589833:TND589833 TUR589833:TWZ589833 UEN589833:UGV589833 UOJ589833:UQR589833 UYF589833:VAN589833 VIB589833:VKJ589833 VRX589833:VUF589833 WBT589833:WEB589833 WLP589833:WNX589833 WVL589833:WXT589833 D655369:BL655369 IZ655369:LH655369 SV655369:VD655369 ACR655369:AEZ655369 AMN655369:AOV655369 AWJ655369:AYR655369 BGF655369:BIN655369 BQB655369:BSJ655369 BZX655369:CCF655369 CJT655369:CMB655369 CTP655369:CVX655369 DDL655369:DFT655369 DNH655369:DPP655369 DXD655369:DZL655369 EGZ655369:EJH655369 EQV655369:ETD655369 FAR655369:FCZ655369 FKN655369:FMV655369 FUJ655369:FWR655369 GEF655369:GGN655369 GOB655369:GQJ655369 GXX655369:HAF655369 HHT655369:HKB655369 HRP655369:HTX655369 IBL655369:IDT655369 ILH655369:INP655369 IVD655369:IXL655369 JEZ655369:JHH655369 JOV655369:JRD655369 JYR655369:KAZ655369 KIN655369:KKV655369 KSJ655369:KUR655369 LCF655369:LEN655369 LMB655369:LOJ655369 LVX655369:LYF655369 MFT655369:MIB655369 MPP655369:MRX655369 MZL655369:NBT655369 NJH655369:NLP655369 NTD655369:NVL655369 OCZ655369:OFH655369 OMV655369:OPD655369 OWR655369:OYZ655369 PGN655369:PIV655369 PQJ655369:PSR655369 QAF655369:QCN655369 QKB655369:QMJ655369 QTX655369:QWF655369 RDT655369:RGB655369 RNP655369:RPX655369 RXL655369:RZT655369 SHH655369:SJP655369 SRD655369:STL655369 TAZ655369:TDH655369 TKV655369:TND655369 TUR655369:TWZ655369 UEN655369:UGV655369 UOJ655369:UQR655369 UYF655369:VAN655369 VIB655369:VKJ655369 VRX655369:VUF655369 WBT655369:WEB655369 WLP655369:WNX655369 WVL655369:WXT655369 D720905:BL720905 IZ720905:LH720905 SV720905:VD720905 ACR720905:AEZ720905 AMN720905:AOV720905 AWJ720905:AYR720905 BGF720905:BIN720905 BQB720905:BSJ720905 BZX720905:CCF720905 CJT720905:CMB720905 CTP720905:CVX720905 DDL720905:DFT720905 DNH720905:DPP720905 DXD720905:DZL720905 EGZ720905:EJH720905 EQV720905:ETD720905 FAR720905:FCZ720905 FKN720905:FMV720905 FUJ720905:FWR720905 GEF720905:GGN720905 GOB720905:GQJ720905 GXX720905:HAF720905 HHT720905:HKB720905 HRP720905:HTX720905 IBL720905:IDT720905 ILH720905:INP720905 IVD720905:IXL720905 JEZ720905:JHH720905 JOV720905:JRD720905 JYR720905:KAZ720905 KIN720905:KKV720905 KSJ720905:KUR720905 LCF720905:LEN720905 LMB720905:LOJ720905 LVX720905:LYF720905 MFT720905:MIB720905 MPP720905:MRX720905 MZL720905:NBT720905 NJH720905:NLP720905 NTD720905:NVL720905 OCZ720905:OFH720905 OMV720905:OPD720905 OWR720905:OYZ720905 PGN720905:PIV720905 PQJ720905:PSR720905 QAF720905:QCN720905 QKB720905:QMJ720905 QTX720905:QWF720905 RDT720905:RGB720905 RNP720905:RPX720905 RXL720905:RZT720905 SHH720905:SJP720905 SRD720905:STL720905 TAZ720905:TDH720905 TKV720905:TND720905 TUR720905:TWZ720905 UEN720905:UGV720905 UOJ720905:UQR720905 UYF720905:VAN720905 VIB720905:VKJ720905 VRX720905:VUF720905 WBT720905:WEB720905 WLP720905:WNX720905 WVL720905:WXT720905 D786441:BL786441 IZ786441:LH786441 SV786441:VD786441 ACR786441:AEZ786441 AMN786441:AOV786441 AWJ786441:AYR786441 BGF786441:BIN786441 BQB786441:BSJ786441 BZX786441:CCF786441 CJT786441:CMB786441 CTP786441:CVX786441 DDL786441:DFT786441 DNH786441:DPP786441 DXD786441:DZL786441 EGZ786441:EJH786441 EQV786441:ETD786441 FAR786441:FCZ786441 FKN786441:FMV786441 FUJ786441:FWR786441 GEF786441:GGN786441 GOB786441:GQJ786441 GXX786441:HAF786441 HHT786441:HKB786441 HRP786441:HTX786441 IBL786441:IDT786441 ILH786441:INP786441 IVD786441:IXL786441 JEZ786441:JHH786441 JOV786441:JRD786441 JYR786441:KAZ786441 KIN786441:KKV786441 KSJ786441:KUR786441 LCF786441:LEN786441 LMB786441:LOJ786441 LVX786441:LYF786441 MFT786441:MIB786441 MPP786441:MRX786441 MZL786441:NBT786441 NJH786441:NLP786441 NTD786441:NVL786441 OCZ786441:OFH786441 OMV786441:OPD786441 OWR786441:OYZ786441 PGN786441:PIV786441 PQJ786441:PSR786441 QAF786441:QCN786441 QKB786441:QMJ786441 QTX786441:QWF786441 RDT786441:RGB786441 RNP786441:RPX786441 RXL786441:RZT786441 SHH786441:SJP786441 SRD786441:STL786441 TAZ786441:TDH786441 TKV786441:TND786441 TUR786441:TWZ786441 UEN786441:UGV786441 UOJ786441:UQR786441 UYF786441:VAN786441 VIB786441:VKJ786441 VRX786441:VUF786441 WBT786441:WEB786441 WLP786441:WNX786441 WVL786441:WXT786441 D851977:BL851977 IZ851977:LH851977 SV851977:VD851977 ACR851977:AEZ851977 AMN851977:AOV851977 AWJ851977:AYR851977 BGF851977:BIN851977 BQB851977:BSJ851977 BZX851977:CCF851977 CJT851977:CMB851977 CTP851977:CVX851977 DDL851977:DFT851977 DNH851977:DPP851977 DXD851977:DZL851977 EGZ851977:EJH851977 EQV851977:ETD851977 FAR851977:FCZ851977 FKN851977:FMV851977 FUJ851977:FWR851977 GEF851977:GGN851977 GOB851977:GQJ851977 GXX851977:HAF851977 HHT851977:HKB851977 HRP851977:HTX851977 IBL851977:IDT851977 ILH851977:INP851977 IVD851977:IXL851977 JEZ851977:JHH851977 JOV851977:JRD851977 JYR851977:KAZ851977 KIN851977:KKV851977 KSJ851977:KUR851977 LCF851977:LEN851977 LMB851977:LOJ851977 LVX851977:LYF851977 MFT851977:MIB851977 MPP851977:MRX851977 MZL851977:NBT851977 NJH851977:NLP851977 NTD851977:NVL851977 OCZ851977:OFH851977 OMV851977:OPD851977 OWR851977:OYZ851977 PGN851977:PIV851977 PQJ851977:PSR851977 QAF851977:QCN851977 QKB851977:QMJ851977 QTX851977:QWF851977 RDT851977:RGB851977 RNP851977:RPX851977 RXL851977:RZT851977 SHH851977:SJP851977 SRD851977:STL851977 TAZ851977:TDH851977 TKV851977:TND851977 TUR851977:TWZ851977 UEN851977:UGV851977 UOJ851977:UQR851977 UYF851977:VAN851977 VIB851977:VKJ851977 VRX851977:VUF851977 WBT851977:WEB851977 WLP851977:WNX851977 WVL851977:WXT851977 D917513:BL917513 IZ917513:LH917513 SV917513:VD917513 ACR917513:AEZ917513 AMN917513:AOV917513 AWJ917513:AYR917513 BGF917513:BIN917513 BQB917513:BSJ917513 BZX917513:CCF917513 CJT917513:CMB917513 CTP917513:CVX917513 DDL917513:DFT917513 DNH917513:DPP917513 DXD917513:DZL917513 EGZ917513:EJH917513 EQV917513:ETD917513 FAR917513:FCZ917513 FKN917513:FMV917513 FUJ917513:FWR917513 GEF917513:GGN917513 GOB917513:GQJ917513 GXX917513:HAF917513 HHT917513:HKB917513 HRP917513:HTX917513 IBL917513:IDT917513 ILH917513:INP917513 IVD917513:IXL917513 JEZ917513:JHH917513 JOV917513:JRD917513 JYR917513:KAZ917513 KIN917513:KKV917513 KSJ917513:KUR917513 LCF917513:LEN917513 LMB917513:LOJ917513 LVX917513:LYF917513 MFT917513:MIB917513 MPP917513:MRX917513 MZL917513:NBT917513 NJH917513:NLP917513 NTD917513:NVL917513 OCZ917513:OFH917513 OMV917513:OPD917513 OWR917513:OYZ917513 PGN917513:PIV917513 PQJ917513:PSR917513 QAF917513:QCN917513 QKB917513:QMJ917513 QTX917513:QWF917513 RDT917513:RGB917513 RNP917513:RPX917513 RXL917513:RZT917513 SHH917513:SJP917513 SRD917513:STL917513 TAZ917513:TDH917513 TKV917513:TND917513 TUR917513:TWZ917513 UEN917513:UGV917513 UOJ917513:UQR917513 UYF917513:VAN917513 VIB917513:VKJ917513 VRX917513:VUF917513 WBT917513:WEB917513 WLP917513:WNX917513 WVL917513:WXT917513 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B322C3ED-EFCA-4419-9827-BC02C5482C59}"/>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A8D72-0DAF-4010-A735-26EEF54FFA85}">
  <dimension ref="A1:WXT52"/>
  <sheetViews>
    <sheetView topLeftCell="A12" zoomScale="50" zoomScaleNormal="50" workbookViewId="0">
      <selection activeCell="A22" sqref="A22"/>
    </sheetView>
  </sheetViews>
  <sheetFormatPr defaultColWidth="0" defaultRowHeight="17.25" zeroHeight="1" x14ac:dyDescent="0.3"/>
  <cols>
    <col min="1" max="1" width="6.85546875" style="7" bestFit="1" customWidth="1"/>
    <col min="2" max="2" width="38.85546875" style="7" customWidth="1"/>
    <col min="3" max="3" width="82" style="7" customWidth="1"/>
    <col min="4" max="10" width="42.85546875" style="7" customWidth="1"/>
    <col min="11" max="45" width="42.85546875" style="5" customWidth="1"/>
    <col min="46" max="64" width="42.85546875" style="5" hidden="1" customWidth="1"/>
    <col min="65" max="256" width="0" style="5" hidden="1"/>
    <col min="257" max="257" width="6.85546875" style="5" hidden="1" customWidth="1"/>
    <col min="258" max="258" width="38.85546875" style="5" hidden="1" customWidth="1"/>
    <col min="259" max="259" width="82" style="5" hidden="1" customWidth="1"/>
    <col min="260" max="320" width="42.85546875" style="5" hidden="1" customWidth="1"/>
    <col min="321" max="512" width="0" style="5" hidden="1"/>
    <col min="513" max="513" width="6.85546875" style="5" hidden="1" customWidth="1"/>
    <col min="514" max="514" width="38.85546875" style="5" hidden="1" customWidth="1"/>
    <col min="515" max="515" width="82" style="5" hidden="1" customWidth="1"/>
    <col min="516" max="576" width="42.85546875" style="5" hidden="1" customWidth="1"/>
    <col min="577" max="768" width="0" style="5" hidden="1"/>
    <col min="769" max="769" width="6.85546875" style="5" hidden="1" customWidth="1"/>
    <col min="770" max="770" width="38.85546875" style="5" hidden="1" customWidth="1"/>
    <col min="771" max="771" width="82" style="5" hidden="1" customWidth="1"/>
    <col min="772" max="832" width="42.85546875" style="5" hidden="1" customWidth="1"/>
    <col min="833" max="1024" width="0" style="5" hidden="1"/>
    <col min="1025" max="1025" width="6.85546875" style="5" hidden="1" customWidth="1"/>
    <col min="1026" max="1026" width="38.85546875" style="5" hidden="1" customWidth="1"/>
    <col min="1027" max="1027" width="82" style="5" hidden="1" customWidth="1"/>
    <col min="1028" max="1088" width="42.85546875" style="5" hidden="1" customWidth="1"/>
    <col min="1089" max="1280" width="0" style="5" hidden="1"/>
    <col min="1281" max="1281" width="6.85546875" style="5" hidden="1" customWidth="1"/>
    <col min="1282" max="1282" width="38.85546875" style="5" hidden="1" customWidth="1"/>
    <col min="1283" max="1283" width="82" style="5" hidden="1" customWidth="1"/>
    <col min="1284" max="1344" width="42.85546875" style="5" hidden="1" customWidth="1"/>
    <col min="1345" max="1536" width="0" style="5" hidden="1"/>
    <col min="1537" max="1537" width="6.85546875" style="5" hidden="1" customWidth="1"/>
    <col min="1538" max="1538" width="38.85546875" style="5" hidden="1" customWidth="1"/>
    <col min="1539" max="1539" width="82" style="5" hidden="1" customWidth="1"/>
    <col min="1540" max="1600" width="42.85546875" style="5" hidden="1" customWidth="1"/>
    <col min="1601" max="1792" width="0" style="5" hidden="1"/>
    <col min="1793" max="1793" width="6.85546875" style="5" hidden="1" customWidth="1"/>
    <col min="1794" max="1794" width="38.85546875" style="5" hidden="1" customWidth="1"/>
    <col min="1795" max="1795" width="82" style="5" hidden="1" customWidth="1"/>
    <col min="1796" max="1856" width="42.85546875" style="5" hidden="1" customWidth="1"/>
    <col min="1857" max="2048" width="0" style="5" hidden="1"/>
    <col min="2049" max="2049" width="6.85546875" style="5" hidden="1" customWidth="1"/>
    <col min="2050" max="2050" width="38.85546875" style="5" hidden="1" customWidth="1"/>
    <col min="2051" max="2051" width="82" style="5" hidden="1" customWidth="1"/>
    <col min="2052" max="2112" width="42.85546875" style="5" hidden="1" customWidth="1"/>
    <col min="2113" max="2304" width="0" style="5" hidden="1"/>
    <col min="2305" max="2305" width="6.85546875" style="5" hidden="1" customWidth="1"/>
    <col min="2306" max="2306" width="38.85546875" style="5" hidden="1" customWidth="1"/>
    <col min="2307" max="2307" width="82" style="5" hidden="1" customWidth="1"/>
    <col min="2308" max="2368" width="42.85546875" style="5" hidden="1" customWidth="1"/>
    <col min="2369" max="2560" width="0" style="5" hidden="1"/>
    <col min="2561" max="2561" width="6.85546875" style="5" hidden="1" customWidth="1"/>
    <col min="2562" max="2562" width="38.85546875" style="5" hidden="1" customWidth="1"/>
    <col min="2563" max="2563" width="82" style="5" hidden="1" customWidth="1"/>
    <col min="2564" max="2624" width="42.85546875" style="5" hidden="1" customWidth="1"/>
    <col min="2625" max="2816" width="0" style="5" hidden="1"/>
    <col min="2817" max="2817" width="6.85546875" style="5" hidden="1" customWidth="1"/>
    <col min="2818" max="2818" width="38.85546875" style="5" hidden="1" customWidth="1"/>
    <col min="2819" max="2819" width="82" style="5" hidden="1" customWidth="1"/>
    <col min="2820" max="2880" width="42.85546875" style="5" hidden="1" customWidth="1"/>
    <col min="2881" max="3072" width="0" style="5" hidden="1"/>
    <col min="3073" max="3073" width="6.85546875" style="5" hidden="1" customWidth="1"/>
    <col min="3074" max="3074" width="38.85546875" style="5" hidden="1" customWidth="1"/>
    <col min="3075" max="3075" width="82" style="5" hidden="1" customWidth="1"/>
    <col min="3076" max="3136" width="42.85546875" style="5" hidden="1" customWidth="1"/>
    <col min="3137" max="3328" width="0" style="5" hidden="1"/>
    <col min="3329" max="3329" width="6.85546875" style="5" hidden="1" customWidth="1"/>
    <col min="3330" max="3330" width="38.85546875" style="5" hidden="1" customWidth="1"/>
    <col min="3331" max="3331" width="82" style="5" hidden="1" customWidth="1"/>
    <col min="3332" max="3392" width="42.85546875" style="5" hidden="1" customWidth="1"/>
    <col min="3393" max="3584" width="0" style="5" hidden="1"/>
    <col min="3585" max="3585" width="6.85546875" style="5" hidden="1" customWidth="1"/>
    <col min="3586" max="3586" width="38.85546875" style="5" hidden="1" customWidth="1"/>
    <col min="3587" max="3587" width="82" style="5" hidden="1" customWidth="1"/>
    <col min="3588" max="3648" width="42.85546875" style="5" hidden="1" customWidth="1"/>
    <col min="3649" max="3840" width="0" style="5" hidden="1"/>
    <col min="3841" max="3841" width="6.85546875" style="5" hidden="1" customWidth="1"/>
    <col min="3842" max="3842" width="38.85546875" style="5" hidden="1" customWidth="1"/>
    <col min="3843" max="3843" width="82" style="5" hidden="1" customWidth="1"/>
    <col min="3844" max="3904" width="42.85546875" style="5" hidden="1" customWidth="1"/>
    <col min="3905" max="4096" width="0" style="5" hidden="1"/>
    <col min="4097" max="4097" width="6.85546875" style="5" hidden="1" customWidth="1"/>
    <col min="4098" max="4098" width="38.85546875" style="5" hidden="1" customWidth="1"/>
    <col min="4099" max="4099" width="82" style="5" hidden="1" customWidth="1"/>
    <col min="4100" max="4160" width="42.85546875" style="5" hidden="1" customWidth="1"/>
    <col min="4161" max="4352" width="0" style="5" hidden="1"/>
    <col min="4353" max="4353" width="6.85546875" style="5" hidden="1" customWidth="1"/>
    <col min="4354" max="4354" width="38.85546875" style="5" hidden="1" customWidth="1"/>
    <col min="4355" max="4355" width="82" style="5" hidden="1" customWidth="1"/>
    <col min="4356" max="4416" width="42.85546875" style="5" hidden="1" customWidth="1"/>
    <col min="4417" max="4608" width="0" style="5" hidden="1"/>
    <col min="4609" max="4609" width="6.85546875" style="5" hidden="1" customWidth="1"/>
    <col min="4610" max="4610" width="38.85546875" style="5" hidden="1" customWidth="1"/>
    <col min="4611" max="4611" width="82" style="5" hidden="1" customWidth="1"/>
    <col min="4612" max="4672" width="42.85546875" style="5" hidden="1" customWidth="1"/>
    <col min="4673" max="4864" width="0" style="5" hidden="1"/>
    <col min="4865" max="4865" width="6.85546875" style="5" hidden="1" customWidth="1"/>
    <col min="4866" max="4866" width="38.85546875" style="5" hidden="1" customWidth="1"/>
    <col min="4867" max="4867" width="82" style="5" hidden="1" customWidth="1"/>
    <col min="4868" max="4928" width="42.85546875" style="5" hidden="1" customWidth="1"/>
    <col min="4929" max="5120" width="0" style="5" hidden="1"/>
    <col min="5121" max="5121" width="6.85546875" style="5" hidden="1" customWidth="1"/>
    <col min="5122" max="5122" width="38.85546875" style="5" hidden="1" customWidth="1"/>
    <col min="5123" max="5123" width="82" style="5" hidden="1" customWidth="1"/>
    <col min="5124" max="5184" width="42.85546875" style="5" hidden="1" customWidth="1"/>
    <col min="5185" max="5376" width="0" style="5" hidden="1"/>
    <col min="5377" max="5377" width="6.85546875" style="5" hidden="1" customWidth="1"/>
    <col min="5378" max="5378" width="38.85546875" style="5" hidden="1" customWidth="1"/>
    <col min="5379" max="5379" width="82" style="5" hidden="1" customWidth="1"/>
    <col min="5380" max="5440" width="42.85546875" style="5" hidden="1" customWidth="1"/>
    <col min="5441" max="5632" width="0" style="5" hidden="1"/>
    <col min="5633" max="5633" width="6.85546875" style="5" hidden="1" customWidth="1"/>
    <col min="5634" max="5634" width="38.85546875" style="5" hidden="1" customWidth="1"/>
    <col min="5635" max="5635" width="82" style="5" hidden="1" customWidth="1"/>
    <col min="5636" max="5696" width="42.85546875" style="5" hidden="1" customWidth="1"/>
    <col min="5697" max="5888" width="0" style="5" hidden="1"/>
    <col min="5889" max="5889" width="6.85546875" style="5" hidden="1" customWidth="1"/>
    <col min="5890" max="5890" width="38.85546875" style="5" hidden="1" customWidth="1"/>
    <col min="5891" max="5891" width="82" style="5" hidden="1" customWidth="1"/>
    <col min="5892" max="5952" width="42.85546875" style="5" hidden="1" customWidth="1"/>
    <col min="5953" max="6144" width="0" style="5" hidden="1"/>
    <col min="6145" max="6145" width="6.85546875" style="5" hidden="1" customWidth="1"/>
    <col min="6146" max="6146" width="38.85546875" style="5" hidden="1" customWidth="1"/>
    <col min="6147" max="6147" width="82" style="5" hidden="1" customWidth="1"/>
    <col min="6148" max="6208" width="42.85546875" style="5" hidden="1" customWidth="1"/>
    <col min="6209" max="6400" width="0" style="5" hidden="1"/>
    <col min="6401" max="6401" width="6.85546875" style="5" hidden="1" customWidth="1"/>
    <col min="6402" max="6402" width="38.85546875" style="5" hidden="1" customWidth="1"/>
    <col min="6403" max="6403" width="82" style="5" hidden="1" customWidth="1"/>
    <col min="6404" max="6464" width="42.85546875" style="5" hidden="1" customWidth="1"/>
    <col min="6465" max="6656" width="0" style="5" hidden="1"/>
    <col min="6657" max="6657" width="6.85546875" style="5" hidden="1" customWidth="1"/>
    <col min="6658" max="6658" width="38.85546875" style="5" hidden="1" customWidth="1"/>
    <col min="6659" max="6659" width="82" style="5" hidden="1" customWidth="1"/>
    <col min="6660" max="6720" width="42.85546875" style="5" hidden="1" customWidth="1"/>
    <col min="6721" max="6912" width="0" style="5" hidden="1"/>
    <col min="6913" max="6913" width="6.85546875" style="5" hidden="1" customWidth="1"/>
    <col min="6914" max="6914" width="38.85546875" style="5" hidden="1" customWidth="1"/>
    <col min="6915" max="6915" width="82" style="5" hidden="1" customWidth="1"/>
    <col min="6916" max="6976" width="42.85546875" style="5" hidden="1" customWidth="1"/>
    <col min="6977" max="7168" width="0" style="5" hidden="1"/>
    <col min="7169" max="7169" width="6.85546875" style="5" hidden="1" customWidth="1"/>
    <col min="7170" max="7170" width="38.85546875" style="5" hidden="1" customWidth="1"/>
    <col min="7171" max="7171" width="82" style="5" hidden="1" customWidth="1"/>
    <col min="7172" max="7232" width="42.85546875" style="5" hidden="1" customWidth="1"/>
    <col min="7233" max="7424" width="0" style="5" hidden="1"/>
    <col min="7425" max="7425" width="6.85546875" style="5" hidden="1" customWidth="1"/>
    <col min="7426" max="7426" width="38.85546875" style="5" hidden="1" customWidth="1"/>
    <col min="7427" max="7427" width="82" style="5" hidden="1" customWidth="1"/>
    <col min="7428" max="7488" width="42.85546875" style="5" hidden="1" customWidth="1"/>
    <col min="7489" max="7680" width="0" style="5" hidden="1"/>
    <col min="7681" max="7681" width="6.85546875" style="5" hidden="1" customWidth="1"/>
    <col min="7682" max="7682" width="38.85546875" style="5" hidden="1" customWidth="1"/>
    <col min="7683" max="7683" width="82" style="5" hidden="1" customWidth="1"/>
    <col min="7684" max="7744" width="42.85546875" style="5" hidden="1" customWidth="1"/>
    <col min="7745" max="7936" width="0" style="5" hidden="1"/>
    <col min="7937" max="7937" width="6.85546875" style="5" hidden="1" customWidth="1"/>
    <col min="7938" max="7938" width="38.85546875" style="5" hidden="1" customWidth="1"/>
    <col min="7939" max="7939" width="82" style="5" hidden="1" customWidth="1"/>
    <col min="7940" max="8000" width="42.85546875" style="5" hidden="1" customWidth="1"/>
    <col min="8001" max="8192" width="0" style="5" hidden="1"/>
    <col min="8193" max="8193" width="6.85546875" style="5" hidden="1" customWidth="1"/>
    <col min="8194" max="8194" width="38.85546875" style="5" hidden="1" customWidth="1"/>
    <col min="8195" max="8195" width="82" style="5" hidden="1" customWidth="1"/>
    <col min="8196" max="8256" width="42.85546875" style="5" hidden="1" customWidth="1"/>
    <col min="8257" max="8448" width="0" style="5" hidden="1"/>
    <col min="8449" max="8449" width="6.85546875" style="5" hidden="1" customWidth="1"/>
    <col min="8450" max="8450" width="38.85546875" style="5" hidden="1" customWidth="1"/>
    <col min="8451" max="8451" width="82" style="5" hidden="1" customWidth="1"/>
    <col min="8452" max="8512" width="42.85546875" style="5" hidden="1" customWidth="1"/>
    <col min="8513" max="8704" width="0" style="5" hidden="1"/>
    <col min="8705" max="8705" width="6.85546875" style="5" hidden="1" customWidth="1"/>
    <col min="8706" max="8706" width="38.85546875" style="5" hidden="1" customWidth="1"/>
    <col min="8707" max="8707" width="82" style="5" hidden="1" customWidth="1"/>
    <col min="8708" max="8768" width="42.85546875" style="5" hidden="1" customWidth="1"/>
    <col min="8769" max="8960" width="0" style="5" hidden="1"/>
    <col min="8961" max="8961" width="6.85546875" style="5" hidden="1" customWidth="1"/>
    <col min="8962" max="8962" width="38.85546875" style="5" hidden="1" customWidth="1"/>
    <col min="8963" max="8963" width="82" style="5" hidden="1" customWidth="1"/>
    <col min="8964" max="9024" width="42.85546875" style="5" hidden="1" customWidth="1"/>
    <col min="9025" max="9216" width="0" style="5" hidden="1"/>
    <col min="9217" max="9217" width="6.85546875" style="5" hidden="1" customWidth="1"/>
    <col min="9218" max="9218" width="38.85546875" style="5" hidden="1" customWidth="1"/>
    <col min="9219" max="9219" width="82" style="5" hidden="1" customWidth="1"/>
    <col min="9220" max="9280" width="42.85546875" style="5" hidden="1" customWidth="1"/>
    <col min="9281" max="9472" width="0" style="5" hidden="1"/>
    <col min="9473" max="9473" width="6.85546875" style="5" hidden="1" customWidth="1"/>
    <col min="9474" max="9474" width="38.85546875" style="5" hidden="1" customWidth="1"/>
    <col min="9475" max="9475" width="82" style="5" hidden="1" customWidth="1"/>
    <col min="9476" max="9536" width="42.85546875" style="5" hidden="1" customWidth="1"/>
    <col min="9537" max="9728" width="0" style="5" hidden="1"/>
    <col min="9729" max="9729" width="6.85546875" style="5" hidden="1" customWidth="1"/>
    <col min="9730" max="9730" width="38.85546875" style="5" hidden="1" customWidth="1"/>
    <col min="9731" max="9731" width="82" style="5" hidden="1" customWidth="1"/>
    <col min="9732" max="9792" width="42.85546875" style="5" hidden="1" customWidth="1"/>
    <col min="9793" max="9984" width="0" style="5" hidden="1"/>
    <col min="9985" max="9985" width="6.85546875" style="5" hidden="1" customWidth="1"/>
    <col min="9986" max="9986" width="38.85546875" style="5" hidden="1" customWidth="1"/>
    <col min="9987" max="9987" width="82" style="5" hidden="1" customWidth="1"/>
    <col min="9988" max="10048" width="42.85546875" style="5" hidden="1" customWidth="1"/>
    <col min="10049" max="10240" width="0" style="5" hidden="1"/>
    <col min="10241" max="10241" width="6.85546875" style="5" hidden="1" customWidth="1"/>
    <col min="10242" max="10242" width="38.85546875" style="5" hidden="1" customWidth="1"/>
    <col min="10243" max="10243" width="82" style="5" hidden="1" customWidth="1"/>
    <col min="10244" max="10304" width="42.85546875" style="5" hidden="1" customWidth="1"/>
    <col min="10305" max="10496" width="0" style="5" hidden="1"/>
    <col min="10497" max="10497" width="6.85546875" style="5" hidden="1" customWidth="1"/>
    <col min="10498" max="10498" width="38.85546875" style="5" hidden="1" customWidth="1"/>
    <col min="10499" max="10499" width="82" style="5" hidden="1" customWidth="1"/>
    <col min="10500" max="10560" width="42.85546875" style="5" hidden="1" customWidth="1"/>
    <col min="10561" max="10752" width="0" style="5" hidden="1"/>
    <col min="10753" max="10753" width="6.85546875" style="5" hidden="1" customWidth="1"/>
    <col min="10754" max="10754" width="38.85546875" style="5" hidden="1" customWidth="1"/>
    <col min="10755" max="10755" width="82" style="5" hidden="1" customWidth="1"/>
    <col min="10756" max="10816" width="42.85546875" style="5" hidden="1" customWidth="1"/>
    <col min="10817" max="11008" width="0" style="5" hidden="1"/>
    <col min="11009" max="11009" width="6.85546875" style="5" hidden="1" customWidth="1"/>
    <col min="11010" max="11010" width="38.85546875" style="5" hidden="1" customWidth="1"/>
    <col min="11011" max="11011" width="82" style="5" hidden="1" customWidth="1"/>
    <col min="11012" max="11072" width="42.85546875" style="5" hidden="1" customWidth="1"/>
    <col min="11073" max="11264" width="0" style="5" hidden="1"/>
    <col min="11265" max="11265" width="6.85546875" style="5" hidden="1" customWidth="1"/>
    <col min="11266" max="11266" width="38.85546875" style="5" hidden="1" customWidth="1"/>
    <col min="11267" max="11267" width="82" style="5" hidden="1" customWidth="1"/>
    <col min="11268" max="11328" width="42.85546875" style="5" hidden="1" customWidth="1"/>
    <col min="11329" max="11520" width="0" style="5" hidden="1"/>
    <col min="11521" max="11521" width="6.85546875" style="5" hidden="1" customWidth="1"/>
    <col min="11522" max="11522" width="38.85546875" style="5" hidden="1" customWidth="1"/>
    <col min="11523" max="11523" width="82" style="5" hidden="1" customWidth="1"/>
    <col min="11524" max="11584" width="42.85546875" style="5" hidden="1" customWidth="1"/>
    <col min="11585" max="11776" width="0" style="5" hidden="1"/>
    <col min="11777" max="11777" width="6.85546875" style="5" hidden="1" customWidth="1"/>
    <col min="11778" max="11778" width="38.85546875" style="5" hidden="1" customWidth="1"/>
    <col min="11779" max="11779" width="82" style="5" hidden="1" customWidth="1"/>
    <col min="11780" max="11840" width="42.85546875" style="5" hidden="1" customWidth="1"/>
    <col min="11841" max="12032" width="0" style="5" hidden="1"/>
    <col min="12033" max="12033" width="6.85546875" style="5" hidden="1" customWidth="1"/>
    <col min="12034" max="12034" width="38.85546875" style="5" hidden="1" customWidth="1"/>
    <col min="12035" max="12035" width="82" style="5" hidden="1" customWidth="1"/>
    <col min="12036" max="12096" width="42.85546875" style="5" hidden="1" customWidth="1"/>
    <col min="12097" max="12288" width="0" style="5" hidden="1"/>
    <col min="12289" max="12289" width="6.85546875" style="5" hidden="1" customWidth="1"/>
    <col min="12290" max="12290" width="38.85546875" style="5" hidden="1" customWidth="1"/>
    <col min="12291" max="12291" width="82" style="5" hidden="1" customWidth="1"/>
    <col min="12292" max="12352" width="42.85546875" style="5" hidden="1" customWidth="1"/>
    <col min="12353" max="12544" width="0" style="5" hidden="1"/>
    <col min="12545" max="12545" width="6.85546875" style="5" hidden="1" customWidth="1"/>
    <col min="12546" max="12546" width="38.85546875" style="5" hidden="1" customWidth="1"/>
    <col min="12547" max="12547" width="82" style="5" hidden="1" customWidth="1"/>
    <col min="12548" max="12608" width="42.85546875" style="5" hidden="1" customWidth="1"/>
    <col min="12609" max="12800" width="0" style="5" hidden="1"/>
    <col min="12801" max="12801" width="6.85546875" style="5" hidden="1" customWidth="1"/>
    <col min="12802" max="12802" width="38.85546875" style="5" hidden="1" customWidth="1"/>
    <col min="12803" max="12803" width="82" style="5" hidden="1" customWidth="1"/>
    <col min="12804" max="12864" width="42.85546875" style="5" hidden="1" customWidth="1"/>
    <col min="12865" max="13056" width="0" style="5" hidden="1"/>
    <col min="13057" max="13057" width="6.85546875" style="5" hidden="1" customWidth="1"/>
    <col min="13058" max="13058" width="38.85546875" style="5" hidden="1" customWidth="1"/>
    <col min="13059" max="13059" width="82" style="5" hidden="1" customWidth="1"/>
    <col min="13060" max="13120" width="42.85546875" style="5" hidden="1" customWidth="1"/>
    <col min="13121" max="13312" width="0" style="5" hidden="1"/>
    <col min="13313" max="13313" width="6.85546875" style="5" hidden="1" customWidth="1"/>
    <col min="13314" max="13314" width="38.85546875" style="5" hidden="1" customWidth="1"/>
    <col min="13315" max="13315" width="82" style="5" hidden="1" customWidth="1"/>
    <col min="13316" max="13376" width="42.85546875" style="5" hidden="1" customWidth="1"/>
    <col min="13377" max="13568" width="0" style="5" hidden="1"/>
    <col min="13569" max="13569" width="6.85546875" style="5" hidden="1" customWidth="1"/>
    <col min="13570" max="13570" width="38.85546875" style="5" hidden="1" customWidth="1"/>
    <col min="13571" max="13571" width="82" style="5" hidden="1" customWidth="1"/>
    <col min="13572" max="13632" width="42.85546875" style="5" hidden="1" customWidth="1"/>
    <col min="13633" max="13824" width="0" style="5" hidden="1"/>
    <col min="13825" max="13825" width="6.85546875" style="5" hidden="1" customWidth="1"/>
    <col min="13826" max="13826" width="38.85546875" style="5" hidden="1" customWidth="1"/>
    <col min="13827" max="13827" width="82" style="5" hidden="1" customWidth="1"/>
    <col min="13828" max="13888" width="42.85546875" style="5" hidden="1" customWidth="1"/>
    <col min="13889" max="14080" width="0" style="5" hidden="1"/>
    <col min="14081" max="14081" width="6.85546875" style="5" hidden="1" customWidth="1"/>
    <col min="14082" max="14082" width="38.85546875" style="5" hidden="1" customWidth="1"/>
    <col min="14083" max="14083" width="82" style="5" hidden="1" customWidth="1"/>
    <col min="14084" max="14144" width="42.85546875" style="5" hidden="1" customWidth="1"/>
    <col min="14145" max="14336" width="0" style="5" hidden="1"/>
    <col min="14337" max="14337" width="6.85546875" style="5" hidden="1" customWidth="1"/>
    <col min="14338" max="14338" width="38.85546875" style="5" hidden="1" customWidth="1"/>
    <col min="14339" max="14339" width="82" style="5" hidden="1" customWidth="1"/>
    <col min="14340" max="14400" width="42.85546875" style="5" hidden="1" customWidth="1"/>
    <col min="14401" max="14592" width="0" style="5" hidden="1"/>
    <col min="14593" max="14593" width="6.85546875" style="5" hidden="1" customWidth="1"/>
    <col min="14594" max="14594" width="38.85546875" style="5" hidden="1" customWidth="1"/>
    <col min="14595" max="14595" width="82" style="5" hidden="1" customWidth="1"/>
    <col min="14596" max="14656" width="42.85546875" style="5" hidden="1" customWidth="1"/>
    <col min="14657" max="14848" width="0" style="5" hidden="1"/>
    <col min="14849" max="14849" width="6.85546875" style="5" hidden="1" customWidth="1"/>
    <col min="14850" max="14850" width="38.85546875" style="5" hidden="1" customWidth="1"/>
    <col min="14851" max="14851" width="82" style="5" hidden="1" customWidth="1"/>
    <col min="14852" max="14912" width="42.85546875" style="5" hidden="1" customWidth="1"/>
    <col min="14913" max="15104" width="0" style="5" hidden="1"/>
    <col min="15105" max="15105" width="6.85546875" style="5" hidden="1" customWidth="1"/>
    <col min="15106" max="15106" width="38.85546875" style="5" hidden="1" customWidth="1"/>
    <col min="15107" max="15107" width="82" style="5" hidden="1" customWidth="1"/>
    <col min="15108" max="15168" width="42.85546875" style="5" hidden="1" customWidth="1"/>
    <col min="15169" max="15360" width="0" style="5" hidden="1"/>
    <col min="15361" max="15361" width="6.85546875" style="5" hidden="1" customWidth="1"/>
    <col min="15362" max="15362" width="38.85546875" style="5" hidden="1" customWidth="1"/>
    <col min="15363" max="15363" width="82" style="5" hidden="1" customWidth="1"/>
    <col min="15364" max="15424" width="42.85546875" style="5" hidden="1" customWidth="1"/>
    <col min="15425" max="15616" width="0" style="5" hidden="1"/>
    <col min="15617" max="15617" width="6.85546875" style="5" hidden="1" customWidth="1"/>
    <col min="15618" max="15618" width="38.85546875" style="5" hidden="1" customWidth="1"/>
    <col min="15619" max="15619" width="82" style="5" hidden="1" customWidth="1"/>
    <col min="15620" max="15680" width="42.85546875" style="5" hidden="1" customWidth="1"/>
    <col min="15681" max="15872" width="0" style="5" hidden="1"/>
    <col min="15873" max="15873" width="6.85546875" style="5" hidden="1" customWidth="1"/>
    <col min="15874" max="15874" width="38.85546875" style="5" hidden="1" customWidth="1"/>
    <col min="15875" max="15875" width="82" style="5" hidden="1" customWidth="1"/>
    <col min="15876" max="15936" width="42.85546875" style="5" hidden="1" customWidth="1"/>
    <col min="15937" max="16128" width="0" style="5" hidden="1"/>
    <col min="16129" max="16129" width="6.85546875" style="5" hidden="1" customWidth="1"/>
    <col min="16130" max="16130" width="38.85546875" style="5" hidden="1" customWidth="1"/>
    <col min="16131" max="16131" width="82" style="5" hidden="1" customWidth="1"/>
    <col min="16132" max="16192" width="42.85546875" style="5" hidden="1" customWidth="1"/>
    <col min="16193" max="16384" width="0" style="5" hidden="1"/>
  </cols>
  <sheetData>
    <row r="1" spans="1:64" x14ac:dyDescent="0.3">
      <c r="A1" s="102" t="s">
        <v>957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2.7" customHeight="1" x14ac:dyDescent="0.3">
      <c r="A2" s="164" t="s">
        <v>223</v>
      </c>
      <c r="B2" s="165"/>
      <c r="C2" s="58" t="s">
        <v>517</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2.7" customHeight="1" x14ac:dyDescent="0.3">
      <c r="A3" s="164" t="s">
        <v>224</v>
      </c>
      <c r="B3" s="165"/>
      <c r="C3" s="58" t="s">
        <v>900</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2.7" customHeight="1" x14ac:dyDescent="0.3">
      <c r="A4" s="164" t="s">
        <v>225</v>
      </c>
      <c r="B4" s="165"/>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2.7" customHeight="1" x14ac:dyDescent="0.3">
      <c r="A5" s="164" t="s">
        <v>226</v>
      </c>
      <c r="B5" s="165"/>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7" customHeight="1" x14ac:dyDescent="0.3">
      <c r="A6" s="164" t="s">
        <v>227</v>
      </c>
      <c r="B6" s="165"/>
      <c r="C6" s="60">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54" t="s">
        <v>228</v>
      </c>
      <c r="B7" s="61"/>
      <c r="C7" s="61"/>
      <c r="D7" s="61"/>
      <c r="E7" s="61"/>
      <c r="F7" s="61"/>
      <c r="G7" s="61"/>
      <c r="H7" s="61"/>
      <c r="I7" s="61"/>
      <c r="J7" s="61"/>
      <c r="K7" s="61"/>
      <c r="L7" s="61"/>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56"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103" t="s">
        <v>230</v>
      </c>
      <c r="E9" s="103" t="s">
        <v>231</v>
      </c>
      <c r="F9" s="103" t="s">
        <v>232</v>
      </c>
      <c r="G9" s="103" t="s">
        <v>233</v>
      </c>
      <c r="H9" s="103" t="s">
        <v>234</v>
      </c>
      <c r="I9" s="103" t="s">
        <v>235</v>
      </c>
      <c r="J9" s="103" t="s">
        <v>236</v>
      </c>
      <c r="K9" s="103" t="s">
        <v>237</v>
      </c>
      <c r="L9" s="103" t="s">
        <v>238</v>
      </c>
      <c r="M9" s="103" t="s">
        <v>239</v>
      </c>
      <c r="N9" s="103" t="s">
        <v>240</v>
      </c>
      <c r="O9" s="103" t="s">
        <v>241</v>
      </c>
      <c r="P9" s="103" t="s">
        <v>242</v>
      </c>
      <c r="Q9" s="103" t="s">
        <v>243</v>
      </c>
      <c r="R9" s="103" t="s">
        <v>244</v>
      </c>
      <c r="S9" s="103" t="s">
        <v>245</v>
      </c>
      <c r="T9" s="103" t="s">
        <v>246</v>
      </c>
      <c r="U9" s="103" t="s">
        <v>247</v>
      </c>
      <c r="V9" s="103" t="s">
        <v>248</v>
      </c>
      <c r="W9" s="103" t="s">
        <v>249</v>
      </c>
      <c r="X9" s="103" t="s">
        <v>250</v>
      </c>
      <c r="Y9" s="103" t="s">
        <v>251</v>
      </c>
      <c r="Z9" s="103" t="s">
        <v>252</v>
      </c>
      <c r="AA9" s="103" t="s">
        <v>253</v>
      </c>
      <c r="AB9" s="103" t="s">
        <v>254</v>
      </c>
      <c r="AC9" s="103" t="s">
        <v>255</v>
      </c>
      <c r="AD9" s="103" t="s">
        <v>256</v>
      </c>
      <c r="AE9" s="103" t="s">
        <v>257</v>
      </c>
      <c r="AF9" s="103" t="s">
        <v>258</v>
      </c>
      <c r="AG9" s="103" t="s">
        <v>259</v>
      </c>
      <c r="AH9" s="103" t="s">
        <v>260</v>
      </c>
      <c r="AI9" s="103" t="s">
        <v>261</v>
      </c>
      <c r="AJ9" s="103" t="s">
        <v>262</v>
      </c>
      <c r="AK9" s="103" t="s">
        <v>263</v>
      </c>
      <c r="AL9" s="103" t="s">
        <v>264</v>
      </c>
      <c r="AM9" s="103" t="s">
        <v>265</v>
      </c>
      <c r="AN9" s="103" t="s">
        <v>266</v>
      </c>
      <c r="AO9" s="103" t="s">
        <v>267</v>
      </c>
      <c r="AP9" s="103" t="s">
        <v>268</v>
      </c>
      <c r="AQ9" s="103" t="s">
        <v>269</v>
      </c>
      <c r="AR9" s="103" t="s">
        <v>270</v>
      </c>
      <c r="AS9" s="103" t="s">
        <v>271</v>
      </c>
    </row>
    <row r="10" spans="1:64" s="7" customFormat="1" ht="27.6" customHeight="1" x14ac:dyDescent="0.3">
      <c r="A10" s="104" t="s">
        <v>272</v>
      </c>
      <c r="B10" s="18" t="s">
        <v>273</v>
      </c>
      <c r="C10" s="105" t="s">
        <v>274</v>
      </c>
      <c r="D10" s="100" t="s">
        <v>275</v>
      </c>
      <c r="E10" s="100" t="s">
        <v>275</v>
      </c>
      <c r="F10" s="100" t="s">
        <v>275</v>
      </c>
      <c r="G10" s="100" t="s">
        <v>275</v>
      </c>
      <c r="H10" s="100" t="s">
        <v>275</v>
      </c>
      <c r="I10" s="100" t="s">
        <v>275</v>
      </c>
      <c r="J10" s="100" t="s">
        <v>275</v>
      </c>
      <c r="K10" s="100" t="s">
        <v>275</v>
      </c>
      <c r="L10" s="100" t="s">
        <v>275</v>
      </c>
      <c r="M10" s="100" t="s">
        <v>276</v>
      </c>
      <c r="N10" s="100" t="s">
        <v>276</v>
      </c>
      <c r="O10" s="100" t="s">
        <v>276</v>
      </c>
      <c r="P10" s="100" t="s">
        <v>276</v>
      </c>
      <c r="Q10" s="100" t="s">
        <v>276</v>
      </c>
      <c r="R10" s="100" t="s">
        <v>276</v>
      </c>
      <c r="S10" s="100" t="s">
        <v>276</v>
      </c>
      <c r="T10" s="100" t="s">
        <v>276</v>
      </c>
      <c r="U10" s="100" t="s">
        <v>276</v>
      </c>
      <c r="V10" s="100" t="s">
        <v>276</v>
      </c>
      <c r="W10" s="100" t="s">
        <v>276</v>
      </c>
      <c r="X10" s="100" t="s">
        <v>276</v>
      </c>
      <c r="Y10" s="100" t="s">
        <v>276</v>
      </c>
      <c r="Z10" s="100" t="s">
        <v>276</v>
      </c>
      <c r="AA10" s="100" t="s">
        <v>276</v>
      </c>
      <c r="AB10" s="100" t="s">
        <v>276</v>
      </c>
      <c r="AC10" s="100" t="s">
        <v>276</v>
      </c>
      <c r="AD10" s="100" t="s">
        <v>277</v>
      </c>
      <c r="AE10" s="100" t="s">
        <v>277</v>
      </c>
      <c r="AF10" s="100" t="s">
        <v>277</v>
      </c>
      <c r="AG10" s="100" t="s">
        <v>278</v>
      </c>
      <c r="AH10" s="100" t="s">
        <v>278</v>
      </c>
      <c r="AI10" s="100" t="s">
        <v>278</v>
      </c>
      <c r="AJ10" s="100" t="s">
        <v>278</v>
      </c>
      <c r="AK10" s="100" t="s">
        <v>278</v>
      </c>
      <c r="AL10" s="100" t="s">
        <v>279</v>
      </c>
      <c r="AM10" s="100" t="s">
        <v>279</v>
      </c>
      <c r="AN10" s="100" t="s">
        <v>279</v>
      </c>
      <c r="AO10" s="100" t="s">
        <v>279</v>
      </c>
      <c r="AP10" s="100" t="s">
        <v>279</v>
      </c>
      <c r="AQ10" s="100" t="s">
        <v>279</v>
      </c>
      <c r="AR10" s="100" t="s">
        <v>279</v>
      </c>
      <c r="AS10" s="100" t="s">
        <v>279</v>
      </c>
    </row>
    <row r="11" spans="1:64" s="7" customFormat="1" ht="27.6" customHeight="1" x14ac:dyDescent="0.3">
      <c r="A11" s="104" t="s">
        <v>280</v>
      </c>
      <c r="B11" s="18" t="s">
        <v>281</v>
      </c>
      <c r="C11" s="105" t="s">
        <v>282</v>
      </c>
      <c r="D11" s="67" t="s">
        <v>283</v>
      </c>
      <c r="E11" s="67" t="s">
        <v>283</v>
      </c>
      <c r="F11" s="67" t="s">
        <v>284</v>
      </c>
      <c r="G11" s="67" t="s">
        <v>284</v>
      </c>
      <c r="H11" s="67" t="s">
        <v>284</v>
      </c>
      <c r="I11" s="67" t="s">
        <v>284</v>
      </c>
      <c r="J11" s="67" t="s">
        <v>284</v>
      </c>
      <c r="K11" s="67" t="s">
        <v>283</v>
      </c>
      <c r="L11" s="67" t="s">
        <v>283</v>
      </c>
      <c r="M11" s="100" t="s">
        <v>285</v>
      </c>
      <c r="N11" s="100" t="s">
        <v>285</v>
      </c>
      <c r="O11" s="100" t="s">
        <v>286</v>
      </c>
      <c r="P11" s="100" t="s">
        <v>286</v>
      </c>
      <c r="Q11" s="100" t="s">
        <v>286</v>
      </c>
      <c r="R11" s="100" t="s">
        <v>285</v>
      </c>
      <c r="S11" s="100" t="s">
        <v>285</v>
      </c>
      <c r="T11" s="100" t="s">
        <v>287</v>
      </c>
      <c r="U11" s="100" t="s">
        <v>287</v>
      </c>
      <c r="V11" s="100" t="s">
        <v>288</v>
      </c>
      <c r="W11" s="100" t="s">
        <v>289</v>
      </c>
      <c r="X11" s="100" t="s">
        <v>290</v>
      </c>
      <c r="Y11" s="100" t="s">
        <v>291</v>
      </c>
      <c r="Z11" s="100" t="s">
        <v>292</v>
      </c>
      <c r="AA11" s="100" t="s">
        <v>293</v>
      </c>
      <c r="AB11" s="100" t="s">
        <v>292</v>
      </c>
      <c r="AC11" s="100" t="s">
        <v>296</v>
      </c>
      <c r="AD11" s="100" t="s">
        <v>297</v>
      </c>
      <c r="AE11" s="100" t="s">
        <v>298</v>
      </c>
      <c r="AF11" s="100" t="s">
        <v>299</v>
      </c>
      <c r="AG11" s="100" t="s">
        <v>300</v>
      </c>
      <c r="AH11" s="100" t="s">
        <v>301</v>
      </c>
      <c r="AI11" s="100" t="s">
        <v>302</v>
      </c>
      <c r="AJ11" s="100" t="s">
        <v>303</v>
      </c>
      <c r="AK11" s="100" t="s">
        <v>304</v>
      </c>
      <c r="AL11" s="100" t="s">
        <v>305</v>
      </c>
      <c r="AM11" s="100" t="s">
        <v>306</v>
      </c>
      <c r="AN11" s="100" t="s">
        <v>307</v>
      </c>
      <c r="AO11" s="100" t="s">
        <v>308</v>
      </c>
      <c r="AP11" s="100" t="s">
        <v>309</v>
      </c>
      <c r="AQ11" s="100" t="s">
        <v>310</v>
      </c>
      <c r="AR11" s="100" t="s">
        <v>311</v>
      </c>
      <c r="AS11" s="100" t="s">
        <v>312</v>
      </c>
    </row>
    <row r="12" spans="1:64" s="7" customFormat="1" ht="27.6" customHeight="1" x14ac:dyDescent="0.3">
      <c r="A12" s="104" t="s">
        <v>313</v>
      </c>
      <c r="B12" s="18" t="s">
        <v>314</v>
      </c>
      <c r="C12" s="106" t="s">
        <v>315</v>
      </c>
      <c r="D12" s="107" t="s">
        <v>151</v>
      </c>
      <c r="E12" s="107" t="s">
        <v>155</v>
      </c>
      <c r="F12" s="107" t="s">
        <v>167</v>
      </c>
      <c r="G12" s="107" t="s">
        <v>170</v>
      </c>
      <c r="H12" s="107" t="s">
        <v>158</v>
      </c>
      <c r="I12" s="107" t="s">
        <v>161</v>
      </c>
      <c r="J12" s="107" t="s">
        <v>164</v>
      </c>
      <c r="K12" s="107" t="s">
        <v>173</v>
      </c>
      <c r="L12" s="107" t="s">
        <v>316</v>
      </c>
      <c r="M12" s="107" t="s">
        <v>151</v>
      </c>
      <c r="N12" s="107" t="s">
        <v>155</v>
      </c>
      <c r="O12" s="107" t="s">
        <v>167</v>
      </c>
      <c r="P12" s="107" t="s">
        <v>170</v>
      </c>
      <c r="Q12" s="107" t="s">
        <v>158</v>
      </c>
      <c r="R12" s="107" t="s">
        <v>161</v>
      </c>
      <c r="S12" s="107" t="s">
        <v>164</v>
      </c>
      <c r="T12" s="107" t="s">
        <v>161</v>
      </c>
      <c r="U12" s="107" t="s">
        <v>164</v>
      </c>
      <c r="V12" s="107" t="s">
        <v>317</v>
      </c>
      <c r="W12" s="107" t="s">
        <v>316</v>
      </c>
      <c r="X12" s="107" t="s">
        <v>316</v>
      </c>
      <c r="Y12" s="107" t="s">
        <v>316</v>
      </c>
      <c r="Z12" s="107" t="s">
        <v>151</v>
      </c>
      <c r="AA12" s="107" t="s">
        <v>151</v>
      </c>
      <c r="AB12" s="107" t="s">
        <v>155</v>
      </c>
      <c r="AC12" s="107" t="s">
        <v>318</v>
      </c>
      <c r="AD12" s="107" t="s">
        <v>319</v>
      </c>
      <c r="AE12" s="107" t="s">
        <v>320</v>
      </c>
      <c r="AF12" s="107"/>
      <c r="AG12" s="107"/>
      <c r="AH12" s="107"/>
      <c r="AI12" s="107"/>
      <c r="AJ12" s="107" t="s">
        <v>161</v>
      </c>
      <c r="AK12" s="107" t="s">
        <v>164</v>
      </c>
      <c r="AL12" s="107"/>
      <c r="AM12" s="107"/>
      <c r="AN12" s="107"/>
      <c r="AO12" s="107"/>
      <c r="AP12" s="107"/>
      <c r="AQ12" s="107"/>
      <c r="AR12" s="107"/>
      <c r="AS12" s="107"/>
    </row>
    <row r="13" spans="1:64" s="7" customFormat="1" ht="27.6" customHeight="1" x14ac:dyDescent="0.3">
      <c r="A13" s="104" t="s">
        <v>321</v>
      </c>
      <c r="B13" s="108" t="s">
        <v>322</v>
      </c>
      <c r="C13" s="109" t="s">
        <v>323</v>
      </c>
      <c r="D13" s="107" t="s">
        <v>324</v>
      </c>
      <c r="E13" s="107" t="s">
        <v>325</v>
      </c>
      <c r="F13" s="107" t="s">
        <v>324</v>
      </c>
      <c r="G13" s="107" t="s">
        <v>325</v>
      </c>
      <c r="H13" s="107" t="s">
        <v>326</v>
      </c>
      <c r="I13" s="107" t="s">
        <v>324</v>
      </c>
      <c r="J13" s="107" t="s">
        <v>325</v>
      </c>
      <c r="K13" s="107" t="s">
        <v>326</v>
      </c>
      <c r="L13" s="107" t="s">
        <v>326</v>
      </c>
      <c r="M13" s="107" t="s">
        <v>324</v>
      </c>
      <c r="N13" s="107" t="s">
        <v>325</v>
      </c>
      <c r="O13" s="107" t="s">
        <v>324</v>
      </c>
      <c r="P13" s="107" t="s">
        <v>325</v>
      </c>
      <c r="Q13" s="107" t="s">
        <v>326</v>
      </c>
      <c r="R13" s="107" t="s">
        <v>324</v>
      </c>
      <c r="S13" s="107" t="s">
        <v>325</v>
      </c>
      <c r="T13" s="107" t="s">
        <v>324</v>
      </c>
      <c r="U13" s="107" t="s">
        <v>325</v>
      </c>
      <c r="V13" s="107" t="s">
        <v>326</v>
      </c>
      <c r="W13" s="107" t="s">
        <v>326</v>
      </c>
      <c r="X13" s="107" t="s">
        <v>326</v>
      </c>
      <c r="Y13" s="107" t="s">
        <v>326</v>
      </c>
      <c r="Z13" s="107" t="s">
        <v>324</v>
      </c>
      <c r="AA13" s="107" t="s">
        <v>324</v>
      </c>
      <c r="AB13" s="107" t="s">
        <v>325</v>
      </c>
      <c r="AC13" s="107" t="s">
        <v>327</v>
      </c>
      <c r="AD13" s="107" t="s">
        <v>326</v>
      </c>
      <c r="AE13" s="107" t="s">
        <v>326</v>
      </c>
      <c r="AF13" s="107" t="s">
        <v>326</v>
      </c>
      <c r="AG13" s="107" t="s">
        <v>326</v>
      </c>
      <c r="AH13" s="107" t="s">
        <v>326</v>
      </c>
      <c r="AI13" s="107" t="s">
        <v>326</v>
      </c>
      <c r="AJ13" s="107" t="s">
        <v>324</v>
      </c>
      <c r="AK13" s="107" t="s">
        <v>325</v>
      </c>
      <c r="AL13" s="107" t="s">
        <v>326</v>
      </c>
      <c r="AM13" s="107" t="s">
        <v>326</v>
      </c>
      <c r="AN13" s="107" t="s">
        <v>326</v>
      </c>
      <c r="AO13" s="107" t="s">
        <v>326</v>
      </c>
      <c r="AP13" s="107" t="s">
        <v>326</v>
      </c>
      <c r="AQ13" s="107" t="s">
        <v>326</v>
      </c>
      <c r="AR13" s="107" t="s">
        <v>326</v>
      </c>
      <c r="AS13" s="107" t="s">
        <v>326</v>
      </c>
    </row>
    <row r="14" spans="1:64" s="7" customFormat="1" ht="27.6" customHeight="1" thickBot="1" x14ac:dyDescent="0.35">
      <c r="A14" s="110" t="s">
        <v>328</v>
      </c>
      <c r="B14" s="111" t="s">
        <v>329</v>
      </c>
      <c r="C14" s="112" t="s">
        <v>330</v>
      </c>
      <c r="D14" s="70" t="s">
        <v>331</v>
      </c>
      <c r="E14" s="70" t="s">
        <v>331</v>
      </c>
      <c r="F14" s="70" t="s">
        <v>332</v>
      </c>
      <c r="G14" s="70" t="s">
        <v>332</v>
      </c>
      <c r="H14" s="70" t="s">
        <v>332</v>
      </c>
      <c r="I14" s="70" t="s">
        <v>332</v>
      </c>
      <c r="J14" s="70" t="s">
        <v>332</v>
      </c>
      <c r="K14" s="70" t="s">
        <v>331</v>
      </c>
      <c r="L14" s="70" t="s">
        <v>331</v>
      </c>
      <c r="M14" s="70" t="s">
        <v>331</v>
      </c>
      <c r="N14" s="70" t="s">
        <v>331</v>
      </c>
      <c r="O14" s="70" t="s">
        <v>331</v>
      </c>
      <c r="P14" s="70" t="s">
        <v>331</v>
      </c>
      <c r="Q14" s="70" t="s">
        <v>331</v>
      </c>
      <c r="R14" s="70" t="s">
        <v>331</v>
      </c>
      <c r="S14" s="70" t="s">
        <v>331</v>
      </c>
      <c r="T14" s="70" t="s">
        <v>331</v>
      </c>
      <c r="U14" s="70" t="s">
        <v>331</v>
      </c>
      <c r="V14" s="70" t="s">
        <v>331</v>
      </c>
      <c r="W14" s="70" t="s">
        <v>331</v>
      </c>
      <c r="X14" s="70" t="s">
        <v>331</v>
      </c>
      <c r="Y14" s="70" t="s">
        <v>331</v>
      </c>
      <c r="Z14" s="70" t="s">
        <v>331</v>
      </c>
      <c r="AA14" s="70" t="s">
        <v>331</v>
      </c>
      <c r="AB14" s="70" t="s">
        <v>331</v>
      </c>
      <c r="AC14" s="70" t="s">
        <v>332</v>
      </c>
      <c r="AD14" s="70" t="s">
        <v>331</v>
      </c>
      <c r="AE14" s="70" t="s">
        <v>331</v>
      </c>
      <c r="AF14" s="70" t="s">
        <v>331</v>
      </c>
      <c r="AG14" s="70" t="s">
        <v>331</v>
      </c>
      <c r="AH14" s="70" t="s">
        <v>331</v>
      </c>
      <c r="AI14" s="70" t="s">
        <v>331</v>
      </c>
      <c r="AJ14" s="70" t="s">
        <v>331</v>
      </c>
      <c r="AK14" s="70" t="s">
        <v>331</v>
      </c>
      <c r="AL14" s="70" t="s">
        <v>331</v>
      </c>
      <c r="AM14" s="70" t="s">
        <v>331</v>
      </c>
      <c r="AN14" s="70" t="s">
        <v>331</v>
      </c>
      <c r="AO14" s="70" t="s">
        <v>331</v>
      </c>
      <c r="AP14" s="70" t="s">
        <v>331</v>
      </c>
      <c r="AQ14" s="70" t="s">
        <v>331</v>
      </c>
      <c r="AR14" s="70" t="s">
        <v>331</v>
      </c>
      <c r="AS14" s="70" t="s">
        <v>331</v>
      </c>
    </row>
    <row r="15" spans="1:64" ht="36" customHeight="1" x14ac:dyDescent="0.3">
      <c r="A15" s="154" t="s">
        <v>335</v>
      </c>
      <c r="B15" s="61"/>
      <c r="C15" s="61"/>
      <c r="D15" s="63"/>
      <c r="E15" s="63"/>
      <c r="F15" s="63"/>
      <c r="G15" s="63"/>
      <c r="H15" s="63"/>
      <c r="I15" s="63"/>
      <c r="J15" s="63"/>
      <c r="K15" s="63"/>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55" t="s">
        <v>336</v>
      </c>
      <c r="B16" s="64"/>
      <c r="C16" s="64"/>
      <c r="D16" s="64"/>
      <c r="E16" s="64"/>
      <c r="F16" s="64"/>
      <c r="G16" s="64"/>
      <c r="H16" s="64"/>
      <c r="I16" s="64"/>
      <c r="J16" s="64"/>
      <c r="K16" s="64"/>
      <c r="L16" s="65"/>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ht="47.25" customHeight="1" x14ac:dyDescent="0.3">
      <c r="A17" s="23" t="s">
        <v>11</v>
      </c>
      <c r="B17" s="11" t="s">
        <v>12</v>
      </c>
      <c r="C17" s="11" t="s">
        <v>13</v>
      </c>
      <c r="D17" s="113" t="s">
        <v>337</v>
      </c>
      <c r="E17" s="113" t="s">
        <v>338</v>
      </c>
      <c r="F17" s="66" t="s">
        <v>339</v>
      </c>
      <c r="G17" s="66" t="s">
        <v>340</v>
      </c>
      <c r="H17" s="66" t="s">
        <v>341</v>
      </c>
      <c r="I17" s="66" t="s">
        <v>342</v>
      </c>
      <c r="J17" s="66" t="s">
        <v>343</v>
      </c>
      <c r="K17" s="66" t="s">
        <v>344</v>
      </c>
      <c r="L17" s="66" t="s">
        <v>345</v>
      </c>
      <c r="M17" s="66" t="s">
        <v>346</v>
      </c>
    </row>
    <row r="18" spans="1:64" ht="82.7" customHeight="1" x14ac:dyDescent="0.3">
      <c r="A18" s="12" t="s">
        <v>347</v>
      </c>
      <c r="B18" s="18" t="s">
        <v>348</v>
      </c>
      <c r="C18" s="106" t="s">
        <v>349</v>
      </c>
      <c r="D18" s="114" t="s">
        <v>350</v>
      </c>
      <c r="E18" s="114" t="s">
        <v>351</v>
      </c>
      <c r="F18" s="67" t="s">
        <v>513</v>
      </c>
      <c r="G18" s="67" t="s">
        <v>513</v>
      </c>
      <c r="H18" s="67" t="s">
        <v>353</v>
      </c>
      <c r="I18" s="67" t="s">
        <v>353</v>
      </c>
      <c r="J18" s="67" t="s">
        <v>353</v>
      </c>
      <c r="K18" s="67" t="s">
        <v>353</v>
      </c>
      <c r="L18" s="67" t="s">
        <v>353</v>
      </c>
      <c r="M18" s="100" t="s">
        <v>519</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row>
    <row r="19" spans="1:64" ht="82.7" customHeight="1" x14ac:dyDescent="0.3">
      <c r="A19" s="115" t="s">
        <v>354</v>
      </c>
      <c r="B19" s="29" t="s">
        <v>355</v>
      </c>
      <c r="C19" s="116" t="s">
        <v>356</v>
      </c>
      <c r="D19" s="117" t="s">
        <v>357</v>
      </c>
      <c r="E19" s="117" t="s">
        <v>358</v>
      </c>
      <c r="F19" s="69" t="s">
        <v>357</v>
      </c>
      <c r="G19" s="69" t="s">
        <v>357</v>
      </c>
      <c r="H19" s="69" t="s">
        <v>352</v>
      </c>
      <c r="I19" s="69" t="s">
        <v>352</v>
      </c>
      <c r="J19" s="69" t="s">
        <v>352</v>
      </c>
      <c r="K19" s="69" t="s">
        <v>352</v>
      </c>
      <c r="L19" s="69" t="s">
        <v>352</v>
      </c>
      <c r="M19" s="69" t="s">
        <v>357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row>
    <row r="20" spans="1:64" ht="82.7" customHeight="1" thickBot="1" x14ac:dyDescent="0.35">
      <c r="A20" s="118" t="s">
        <v>360</v>
      </c>
      <c r="B20" s="111" t="s">
        <v>361</v>
      </c>
      <c r="C20" s="119" t="s">
        <v>362</v>
      </c>
      <c r="D20" s="120" t="s">
        <v>189</v>
      </c>
      <c r="E20" s="121" t="s">
        <v>363</v>
      </c>
      <c r="F20" s="70" t="s">
        <v>520</v>
      </c>
      <c r="G20" s="70" t="s">
        <v>520</v>
      </c>
      <c r="H20" s="71" t="s">
        <v>189</v>
      </c>
      <c r="I20" s="71" t="s">
        <v>189</v>
      </c>
      <c r="J20" s="71" t="s">
        <v>189</v>
      </c>
      <c r="K20" s="71" t="s">
        <v>189</v>
      </c>
      <c r="L20" s="71" t="s">
        <v>189</v>
      </c>
      <c r="M20" s="71" t="s">
        <v>520</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row>
    <row r="21" spans="1:64" x14ac:dyDescent="0.3">
      <c r="A21" s="6" t="s">
        <v>364</v>
      </c>
      <c r="B21" s="63"/>
      <c r="C21" s="63"/>
      <c r="D21" s="36"/>
      <c r="E21" s="36"/>
      <c r="F21" s="5"/>
      <c r="G21" s="5"/>
      <c r="H21" s="5"/>
      <c r="I21" s="5"/>
      <c r="J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35.450000000000003" customHeight="1" thickBot="1" x14ac:dyDescent="0.35">
      <c r="A22" s="30" t="s">
        <v>365</v>
      </c>
      <c r="B22" s="73"/>
      <c r="C22" s="73"/>
      <c r="D22" s="73"/>
      <c r="E22" s="73"/>
      <c r="F22" s="73"/>
      <c r="G22" s="73"/>
      <c r="H22" s="73"/>
      <c r="I22" s="73"/>
      <c r="J22" s="62"/>
      <c r="K22" s="62"/>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row>
    <row r="23" spans="1:64" ht="18" thickBot="1" x14ac:dyDescent="0.35">
      <c r="A23" s="23" t="s">
        <v>11</v>
      </c>
      <c r="B23" s="11" t="s">
        <v>12</v>
      </c>
      <c r="C23" s="11" t="s">
        <v>13</v>
      </c>
      <c r="D23" s="123" t="s">
        <v>366</v>
      </c>
      <c r="E23" s="123" t="s">
        <v>367</v>
      </c>
      <c r="F23" s="103" t="s">
        <v>368</v>
      </c>
      <c r="G23" s="103" t="s">
        <v>369</v>
      </c>
      <c r="H23" s="103" t="s">
        <v>370</v>
      </c>
      <c r="I23" s="103" t="s">
        <v>371</v>
      </c>
      <c r="J23" s="124" t="s">
        <v>372</v>
      </c>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6"/>
      <c r="AU23" s="77"/>
      <c r="AV23" s="77"/>
      <c r="AW23" s="77"/>
      <c r="AX23" s="77"/>
      <c r="AY23" s="77"/>
      <c r="AZ23" s="77"/>
      <c r="BA23" s="77"/>
      <c r="BB23" s="77"/>
      <c r="BC23" s="77"/>
      <c r="BD23" s="77"/>
      <c r="BE23" s="77"/>
      <c r="BF23" s="77"/>
      <c r="BG23" s="77"/>
      <c r="BH23" s="77"/>
      <c r="BI23" s="77"/>
      <c r="BJ23" s="77"/>
      <c r="BK23" s="77"/>
      <c r="BL23" s="77"/>
    </row>
    <row r="24" spans="1:64" s="26" customFormat="1" ht="35.25" thickBot="1" x14ac:dyDescent="0.3">
      <c r="A24" s="12" t="s">
        <v>408</v>
      </c>
      <c r="B24" s="18" t="s">
        <v>409</v>
      </c>
      <c r="C24" s="125" t="s">
        <v>410</v>
      </c>
      <c r="D24" s="126" t="s">
        <v>411</v>
      </c>
      <c r="E24" s="126" t="s">
        <v>412</v>
      </c>
      <c r="F24" s="85" t="s">
        <v>901</v>
      </c>
      <c r="G24" s="85" t="s">
        <v>902</v>
      </c>
      <c r="H24" s="85" t="s">
        <v>903</v>
      </c>
      <c r="I24" s="85" t="s">
        <v>904</v>
      </c>
      <c r="J24" s="78" t="s">
        <v>905</v>
      </c>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37"/>
      <c r="AU24" s="79"/>
      <c r="AV24" s="79"/>
      <c r="AW24" s="79"/>
      <c r="AX24" s="79"/>
      <c r="AY24" s="79"/>
      <c r="AZ24" s="79"/>
      <c r="BA24" s="79"/>
      <c r="BB24" s="79"/>
      <c r="BC24" s="79"/>
      <c r="BD24" s="79"/>
      <c r="BE24" s="79"/>
      <c r="BF24" s="79"/>
      <c r="BG24" s="79"/>
      <c r="BH24" s="79"/>
      <c r="BI24" s="79"/>
      <c r="BJ24" s="79"/>
      <c r="BK24" s="79"/>
      <c r="BL24" s="79"/>
    </row>
    <row r="25" spans="1:64" s="26" customFormat="1" ht="52.5" thickBot="1" x14ac:dyDescent="0.3">
      <c r="A25" s="12" t="s">
        <v>413</v>
      </c>
      <c r="B25" s="18" t="s">
        <v>414</v>
      </c>
      <c r="C25" s="125" t="s">
        <v>415</v>
      </c>
      <c r="D25" s="126" t="s">
        <v>416</v>
      </c>
      <c r="E25" s="126" t="s">
        <v>416</v>
      </c>
      <c r="F25" s="85" t="s">
        <v>416</v>
      </c>
      <c r="G25" s="85" t="s">
        <v>416</v>
      </c>
      <c r="H25" s="85" t="s">
        <v>416</v>
      </c>
      <c r="I25" s="85" t="s">
        <v>416</v>
      </c>
      <c r="J25" s="78" t="s">
        <v>416</v>
      </c>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37"/>
      <c r="AU25" s="79"/>
      <c r="AV25" s="79"/>
      <c r="AW25" s="79"/>
      <c r="AX25" s="79"/>
      <c r="AY25" s="79"/>
      <c r="AZ25" s="79"/>
      <c r="BA25" s="79"/>
      <c r="BB25" s="79"/>
      <c r="BC25" s="79"/>
      <c r="BD25" s="79"/>
      <c r="BE25" s="79"/>
      <c r="BF25" s="79"/>
      <c r="BG25" s="79"/>
      <c r="BH25" s="79"/>
      <c r="BI25" s="79"/>
      <c r="BJ25" s="79"/>
      <c r="BK25" s="79"/>
      <c r="BL25" s="79"/>
    </row>
    <row r="26" spans="1:64" s="26" customFormat="1" ht="244.7" customHeight="1" thickBot="1" x14ac:dyDescent="0.3">
      <c r="A26" s="12" t="s">
        <v>417</v>
      </c>
      <c r="B26" s="18" t="s">
        <v>418</v>
      </c>
      <c r="C26" s="125" t="s">
        <v>956</v>
      </c>
      <c r="D26" s="127" t="s">
        <v>419</v>
      </c>
      <c r="E26" s="127" t="s">
        <v>420</v>
      </c>
      <c r="F26" s="85" t="s">
        <v>420</v>
      </c>
      <c r="G26" s="85" t="s">
        <v>420</v>
      </c>
      <c r="H26" s="85" t="s">
        <v>420</v>
      </c>
      <c r="I26" s="85" t="s">
        <v>420</v>
      </c>
      <c r="J26" s="78" t="s">
        <v>420</v>
      </c>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37"/>
      <c r="AU26" s="79"/>
      <c r="AV26" s="79"/>
      <c r="AW26" s="79"/>
      <c r="AX26" s="79"/>
      <c r="AY26" s="79"/>
      <c r="AZ26" s="79"/>
      <c r="BA26" s="79"/>
      <c r="BB26" s="79"/>
      <c r="BC26" s="79"/>
      <c r="BD26" s="79"/>
      <c r="BE26" s="79"/>
      <c r="BF26" s="79"/>
      <c r="BG26" s="79"/>
      <c r="BH26" s="79"/>
      <c r="BI26" s="79"/>
      <c r="BJ26" s="79"/>
      <c r="BK26" s="79"/>
      <c r="BL26" s="79"/>
    </row>
    <row r="27" spans="1:64" ht="18" thickBot="1" x14ac:dyDescent="0.35">
      <c r="A27" s="12" t="s">
        <v>421</v>
      </c>
      <c r="B27" s="18" t="s">
        <v>422</v>
      </c>
      <c r="C27" s="125" t="s">
        <v>423</v>
      </c>
      <c r="D27" s="128"/>
      <c r="E27" s="128" t="s">
        <v>153</v>
      </c>
      <c r="F27" s="86" t="s">
        <v>153</v>
      </c>
      <c r="G27" s="86" t="s">
        <v>153</v>
      </c>
      <c r="H27" s="86" t="s">
        <v>153</v>
      </c>
      <c r="I27" s="86" t="s">
        <v>153</v>
      </c>
      <c r="J27" s="80" t="s">
        <v>153</v>
      </c>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53"/>
      <c r="AU27" s="81"/>
      <c r="AV27" s="81"/>
      <c r="AW27" s="81"/>
      <c r="AX27" s="81"/>
      <c r="AY27" s="81"/>
      <c r="AZ27" s="81"/>
      <c r="BA27" s="81"/>
      <c r="BB27" s="81"/>
      <c r="BC27" s="81"/>
      <c r="BD27" s="81"/>
      <c r="BE27" s="81"/>
      <c r="BF27" s="81"/>
      <c r="BG27" s="81"/>
      <c r="BH27" s="81"/>
      <c r="BI27" s="81"/>
      <c r="BJ27" s="81"/>
      <c r="BK27" s="81"/>
      <c r="BL27" s="81"/>
    </row>
    <row r="28" spans="1:64" ht="18" thickBot="1" x14ac:dyDescent="0.35">
      <c r="A28" s="12" t="s">
        <v>424</v>
      </c>
      <c r="B28" s="18" t="s">
        <v>425</v>
      </c>
      <c r="C28" s="129" t="s">
        <v>426</v>
      </c>
      <c r="D28" s="128"/>
      <c r="E28" s="128" t="s">
        <v>153</v>
      </c>
      <c r="F28" s="86" t="s">
        <v>153</v>
      </c>
      <c r="G28" s="86" t="s">
        <v>153</v>
      </c>
      <c r="H28" s="86" t="s">
        <v>153</v>
      </c>
      <c r="I28" s="86" t="s">
        <v>153</v>
      </c>
      <c r="J28" s="80" t="s">
        <v>153</v>
      </c>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53"/>
      <c r="AU28" s="81"/>
      <c r="AV28" s="81"/>
      <c r="AW28" s="81"/>
      <c r="AX28" s="81"/>
      <c r="AY28" s="81"/>
      <c r="AZ28" s="81"/>
      <c r="BA28" s="81"/>
      <c r="BB28" s="81"/>
      <c r="BC28" s="81"/>
      <c r="BD28" s="81"/>
      <c r="BE28" s="81"/>
      <c r="BF28" s="81"/>
      <c r="BG28" s="81"/>
      <c r="BH28" s="81"/>
      <c r="BI28" s="81"/>
      <c r="BJ28" s="81"/>
      <c r="BK28" s="81"/>
      <c r="BL28" s="81"/>
    </row>
    <row r="29" spans="1:64" ht="18" thickBot="1" x14ac:dyDescent="0.35">
      <c r="A29" s="12" t="s">
        <v>427</v>
      </c>
      <c r="B29" s="18" t="s">
        <v>428</v>
      </c>
      <c r="C29" s="125" t="s">
        <v>429</v>
      </c>
      <c r="D29" s="128"/>
      <c r="E29" s="128" t="s">
        <v>153</v>
      </c>
      <c r="F29" s="86" t="s">
        <v>153</v>
      </c>
      <c r="G29" s="86" t="s">
        <v>153</v>
      </c>
      <c r="H29" s="86" t="s">
        <v>153</v>
      </c>
      <c r="I29" s="86" t="s">
        <v>153</v>
      </c>
      <c r="J29" s="80" t="s">
        <v>153</v>
      </c>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53"/>
      <c r="AU29" s="81"/>
      <c r="AV29" s="81"/>
      <c r="AW29" s="81"/>
      <c r="AX29" s="81"/>
      <c r="AY29" s="81"/>
      <c r="AZ29" s="81"/>
      <c r="BA29" s="81"/>
      <c r="BB29" s="81"/>
      <c r="BC29" s="81"/>
      <c r="BD29" s="81"/>
      <c r="BE29" s="81"/>
      <c r="BF29" s="81"/>
      <c r="BG29" s="81"/>
      <c r="BH29" s="81"/>
      <c r="BI29" s="81"/>
      <c r="BJ29" s="81"/>
      <c r="BK29" s="81"/>
      <c r="BL29" s="81"/>
    </row>
    <row r="30" spans="1:64" ht="18" thickBot="1" x14ac:dyDescent="0.35">
      <c r="A30" s="12" t="s">
        <v>430</v>
      </c>
      <c r="B30" s="18" t="s">
        <v>431</v>
      </c>
      <c r="C30" s="125" t="s">
        <v>432</v>
      </c>
      <c r="D30" s="128"/>
      <c r="E30" s="128" t="s">
        <v>153</v>
      </c>
      <c r="F30" s="86" t="s">
        <v>153</v>
      </c>
      <c r="G30" s="86" t="s">
        <v>153</v>
      </c>
      <c r="H30" s="86" t="s">
        <v>153</v>
      </c>
      <c r="I30" s="86" t="s">
        <v>153</v>
      </c>
      <c r="J30" s="80" t="s">
        <v>153</v>
      </c>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53"/>
      <c r="AU30" s="81"/>
      <c r="AV30" s="81"/>
      <c r="AW30" s="81"/>
      <c r="AX30" s="81"/>
      <c r="AY30" s="81"/>
      <c r="AZ30" s="81"/>
      <c r="BA30" s="81"/>
      <c r="BB30" s="81"/>
      <c r="BC30" s="81"/>
      <c r="BD30" s="81"/>
      <c r="BE30" s="81"/>
      <c r="BF30" s="81"/>
      <c r="BG30" s="81"/>
      <c r="BH30" s="81"/>
      <c r="BI30" s="81"/>
      <c r="BJ30" s="81"/>
      <c r="BK30" s="81"/>
      <c r="BL30" s="81"/>
    </row>
    <row r="31" spans="1:64" ht="35.25" thickBot="1" x14ac:dyDescent="0.35">
      <c r="A31" s="12" t="s">
        <v>433</v>
      </c>
      <c r="B31" s="18" t="s">
        <v>434</v>
      </c>
      <c r="C31" s="125" t="s">
        <v>435</v>
      </c>
      <c r="D31" s="128"/>
      <c r="E31" s="128" t="s">
        <v>181</v>
      </c>
      <c r="F31" s="86" t="s">
        <v>181</v>
      </c>
      <c r="G31" s="86" t="s">
        <v>181</v>
      </c>
      <c r="H31" s="86" t="s">
        <v>181</v>
      </c>
      <c r="I31" s="86" t="s">
        <v>181</v>
      </c>
      <c r="J31" s="80" t="s">
        <v>181</v>
      </c>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53"/>
      <c r="AU31" s="81"/>
      <c r="AV31" s="81"/>
      <c r="AW31" s="81"/>
      <c r="AX31" s="81"/>
      <c r="AY31" s="81"/>
      <c r="AZ31" s="81"/>
      <c r="BA31" s="81"/>
      <c r="BB31" s="81"/>
      <c r="BC31" s="81"/>
      <c r="BD31" s="81"/>
      <c r="BE31" s="81"/>
      <c r="BF31" s="81"/>
      <c r="BG31" s="81"/>
      <c r="BH31" s="81"/>
      <c r="BI31" s="81"/>
      <c r="BJ31" s="81"/>
      <c r="BK31" s="81"/>
      <c r="BL31" s="81"/>
    </row>
    <row r="32" spans="1:64" ht="18" thickBot="1" x14ac:dyDescent="0.35">
      <c r="A32" s="12" t="s">
        <v>436</v>
      </c>
      <c r="B32" s="18" t="s">
        <v>437</v>
      </c>
      <c r="C32" s="125" t="s">
        <v>438</v>
      </c>
      <c r="D32" s="128"/>
      <c r="E32" s="128" t="s">
        <v>181</v>
      </c>
      <c r="F32" s="86" t="s">
        <v>181</v>
      </c>
      <c r="G32" s="86" t="s">
        <v>181</v>
      </c>
      <c r="H32" s="86" t="s">
        <v>181</v>
      </c>
      <c r="I32" s="86" t="s">
        <v>181</v>
      </c>
      <c r="J32" s="80" t="s">
        <v>181</v>
      </c>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53"/>
      <c r="AU32" s="81"/>
      <c r="AV32" s="81"/>
      <c r="AW32" s="81"/>
      <c r="AX32" s="81"/>
      <c r="AY32" s="81"/>
      <c r="AZ32" s="81"/>
      <c r="BA32" s="81"/>
      <c r="BB32" s="81"/>
      <c r="BC32" s="81"/>
      <c r="BD32" s="81"/>
      <c r="BE32" s="81"/>
      <c r="BF32" s="81"/>
      <c r="BG32" s="81"/>
      <c r="BH32" s="81"/>
      <c r="BI32" s="81"/>
      <c r="BJ32" s="81"/>
      <c r="BK32" s="81"/>
      <c r="BL32" s="81"/>
    </row>
    <row r="33" spans="1:64" ht="18" thickBot="1" x14ac:dyDescent="0.35">
      <c r="A33" s="12" t="s">
        <v>439</v>
      </c>
      <c r="B33" s="18" t="s">
        <v>440</v>
      </c>
      <c r="C33" s="125" t="s">
        <v>441</v>
      </c>
      <c r="D33" s="128"/>
      <c r="E33" s="128" t="s">
        <v>153</v>
      </c>
      <c r="F33" s="86" t="s">
        <v>153</v>
      </c>
      <c r="G33" s="86" t="s">
        <v>153</v>
      </c>
      <c r="H33" s="86" t="s">
        <v>153</v>
      </c>
      <c r="I33" s="86" t="s">
        <v>153</v>
      </c>
      <c r="J33" s="80" t="s">
        <v>153</v>
      </c>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53"/>
      <c r="AU33" s="81"/>
      <c r="AV33" s="81"/>
      <c r="AW33" s="81"/>
      <c r="AX33" s="81"/>
      <c r="AY33" s="81"/>
      <c r="AZ33" s="81"/>
      <c r="BA33" s="81"/>
      <c r="BB33" s="81"/>
      <c r="BC33" s="81"/>
      <c r="BD33" s="81"/>
      <c r="BE33" s="81"/>
      <c r="BF33" s="81"/>
      <c r="BG33" s="81"/>
      <c r="BH33" s="81"/>
      <c r="BI33" s="81"/>
      <c r="BJ33" s="81"/>
      <c r="BK33" s="81"/>
      <c r="BL33" s="81"/>
    </row>
    <row r="34" spans="1:64" ht="18" thickBot="1" x14ac:dyDescent="0.35">
      <c r="A34" s="12" t="s">
        <v>442</v>
      </c>
      <c r="B34" s="18" t="s">
        <v>443</v>
      </c>
      <c r="C34" s="125" t="s">
        <v>444</v>
      </c>
      <c r="D34" s="128"/>
      <c r="E34" s="128" t="s">
        <v>153</v>
      </c>
      <c r="F34" s="86" t="s">
        <v>181</v>
      </c>
      <c r="G34" s="86" t="s">
        <v>181</v>
      </c>
      <c r="H34" s="86" t="s">
        <v>181</v>
      </c>
      <c r="I34" s="86" t="s">
        <v>181</v>
      </c>
      <c r="J34" s="80" t="s">
        <v>181</v>
      </c>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53"/>
      <c r="AU34" s="81"/>
      <c r="AV34" s="81"/>
      <c r="AW34" s="81"/>
      <c r="AX34" s="81"/>
      <c r="AY34" s="81"/>
      <c r="AZ34" s="81"/>
      <c r="BA34" s="81"/>
      <c r="BB34" s="81"/>
      <c r="BC34" s="81"/>
      <c r="BD34" s="81"/>
      <c r="BE34" s="81"/>
      <c r="BF34" s="81"/>
      <c r="BG34" s="81"/>
      <c r="BH34" s="81"/>
      <c r="BI34" s="81"/>
      <c r="BJ34" s="81"/>
      <c r="BK34" s="81"/>
      <c r="BL34" s="81"/>
    </row>
    <row r="35" spans="1:64" ht="18" thickBot="1" x14ac:dyDescent="0.35">
      <c r="A35" s="12" t="s">
        <v>445</v>
      </c>
      <c r="B35" s="18" t="s">
        <v>446</v>
      </c>
      <c r="C35" s="125" t="s">
        <v>447</v>
      </c>
      <c r="D35" s="128"/>
      <c r="E35" s="128" t="s">
        <v>153</v>
      </c>
      <c r="F35" s="86" t="s">
        <v>153</v>
      </c>
      <c r="G35" s="86" t="s">
        <v>181</v>
      </c>
      <c r="H35" s="86" t="s">
        <v>181</v>
      </c>
      <c r="I35" s="86" t="s">
        <v>181</v>
      </c>
      <c r="J35" s="80" t="s">
        <v>181</v>
      </c>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53"/>
      <c r="AU35" s="81"/>
      <c r="AV35" s="81"/>
      <c r="AW35" s="81"/>
      <c r="AX35" s="81"/>
      <c r="AY35" s="81"/>
      <c r="AZ35" s="81"/>
      <c r="BA35" s="81"/>
      <c r="BB35" s="81"/>
      <c r="BC35" s="81"/>
      <c r="BD35" s="81"/>
      <c r="BE35" s="81"/>
      <c r="BF35" s="81"/>
      <c r="BG35" s="81"/>
      <c r="BH35" s="81"/>
      <c r="BI35" s="81"/>
      <c r="BJ35" s="81"/>
      <c r="BK35" s="81"/>
      <c r="BL35" s="81"/>
    </row>
    <row r="36" spans="1:64" ht="18" thickBot="1" x14ac:dyDescent="0.35">
      <c r="A36" s="12" t="s">
        <v>448</v>
      </c>
      <c r="B36" s="18" t="s">
        <v>449</v>
      </c>
      <c r="C36" s="125" t="s">
        <v>450</v>
      </c>
      <c r="D36" s="128"/>
      <c r="E36" s="128" t="s">
        <v>153</v>
      </c>
      <c r="F36" s="86" t="s">
        <v>181</v>
      </c>
      <c r="G36" s="86" t="s">
        <v>181</v>
      </c>
      <c r="H36" s="86" t="s">
        <v>181</v>
      </c>
      <c r="I36" s="86" t="s">
        <v>181</v>
      </c>
      <c r="J36" s="80" t="s">
        <v>181</v>
      </c>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53"/>
      <c r="AU36" s="81"/>
      <c r="AV36" s="81"/>
      <c r="AW36" s="81"/>
      <c r="AX36" s="81"/>
      <c r="AY36" s="81"/>
      <c r="AZ36" s="81"/>
      <c r="BA36" s="81"/>
      <c r="BB36" s="81"/>
      <c r="BC36" s="81"/>
      <c r="BD36" s="81"/>
      <c r="BE36" s="81"/>
      <c r="BF36" s="81"/>
      <c r="BG36" s="81"/>
      <c r="BH36" s="81"/>
      <c r="BI36" s="81"/>
      <c r="BJ36" s="81"/>
      <c r="BK36" s="81"/>
      <c r="BL36" s="81"/>
    </row>
    <row r="37" spans="1:64" ht="18" thickBot="1" x14ac:dyDescent="0.35">
      <c r="A37" s="12" t="s">
        <v>451</v>
      </c>
      <c r="B37" s="18" t="s">
        <v>452</v>
      </c>
      <c r="C37" s="125" t="s">
        <v>453</v>
      </c>
      <c r="D37" s="128"/>
      <c r="E37" s="128" t="s">
        <v>153</v>
      </c>
      <c r="F37" s="86" t="s">
        <v>181</v>
      </c>
      <c r="G37" s="86" t="s">
        <v>181</v>
      </c>
      <c r="H37" s="86" t="s">
        <v>181</v>
      </c>
      <c r="I37" s="86" t="s">
        <v>181</v>
      </c>
      <c r="J37" s="80" t="s">
        <v>181</v>
      </c>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53"/>
      <c r="AU37" s="81"/>
      <c r="AV37" s="81"/>
      <c r="AW37" s="81"/>
      <c r="AX37" s="81"/>
      <c r="AY37" s="81"/>
      <c r="AZ37" s="81"/>
      <c r="BA37" s="81"/>
      <c r="BB37" s="81"/>
      <c r="BC37" s="81"/>
      <c r="BD37" s="81"/>
      <c r="BE37" s="81"/>
      <c r="BF37" s="81"/>
      <c r="BG37" s="81"/>
      <c r="BH37" s="81"/>
      <c r="BI37" s="81"/>
      <c r="BJ37" s="81"/>
      <c r="BK37" s="81"/>
      <c r="BL37" s="81"/>
    </row>
    <row r="38" spans="1:64" ht="18" thickBot="1" x14ac:dyDescent="0.35">
      <c r="A38" s="12" t="s">
        <v>454</v>
      </c>
      <c r="B38" s="18" t="s">
        <v>455</v>
      </c>
      <c r="C38" s="125" t="s">
        <v>456</v>
      </c>
      <c r="D38" s="128" t="s">
        <v>153</v>
      </c>
      <c r="E38" s="128" t="s">
        <v>181</v>
      </c>
      <c r="F38" s="86" t="s">
        <v>181</v>
      </c>
      <c r="G38" s="86" t="s">
        <v>181</v>
      </c>
      <c r="H38" s="86" t="s">
        <v>181</v>
      </c>
      <c r="I38" s="86" t="s">
        <v>181</v>
      </c>
      <c r="J38" s="80" t="s">
        <v>181</v>
      </c>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53"/>
      <c r="AU38" s="81"/>
      <c r="AV38" s="81"/>
      <c r="AW38" s="81"/>
      <c r="AX38" s="81"/>
      <c r="AY38" s="81"/>
      <c r="AZ38" s="81"/>
      <c r="BA38" s="81"/>
      <c r="BB38" s="81"/>
      <c r="BC38" s="81"/>
      <c r="BD38" s="81"/>
      <c r="BE38" s="81"/>
      <c r="BF38" s="81"/>
      <c r="BG38" s="81"/>
      <c r="BH38" s="81"/>
      <c r="BI38" s="81"/>
      <c r="BJ38" s="81"/>
      <c r="BK38" s="81"/>
      <c r="BL38" s="81"/>
    </row>
    <row r="39" spans="1:64" ht="18" thickBot="1" x14ac:dyDescent="0.35">
      <c r="A39" s="12" t="s">
        <v>457</v>
      </c>
      <c r="B39" s="18" t="s">
        <v>458</v>
      </c>
      <c r="C39" s="125" t="s">
        <v>459</v>
      </c>
      <c r="D39" s="128" t="s">
        <v>153</v>
      </c>
      <c r="E39" s="128" t="s">
        <v>181</v>
      </c>
      <c r="F39" s="86" t="s">
        <v>181</v>
      </c>
      <c r="G39" s="86" t="s">
        <v>181</v>
      </c>
      <c r="H39" s="86" t="s">
        <v>181</v>
      </c>
      <c r="I39" s="86" t="s">
        <v>181</v>
      </c>
      <c r="J39" s="80" t="s">
        <v>181</v>
      </c>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53"/>
      <c r="AU39" s="81"/>
      <c r="AV39" s="81"/>
      <c r="AW39" s="81"/>
      <c r="AX39" s="81"/>
      <c r="AY39" s="81"/>
      <c r="AZ39" s="81"/>
      <c r="BA39" s="81"/>
      <c r="BB39" s="81"/>
      <c r="BC39" s="81"/>
      <c r="BD39" s="81"/>
      <c r="BE39" s="81"/>
      <c r="BF39" s="81"/>
      <c r="BG39" s="81"/>
      <c r="BH39" s="81"/>
      <c r="BI39" s="81"/>
      <c r="BJ39" s="81"/>
      <c r="BK39" s="81"/>
      <c r="BL39" s="81"/>
    </row>
    <row r="40" spans="1:64" ht="18" thickBot="1" x14ac:dyDescent="0.35">
      <c r="A40" s="12" t="s">
        <v>460</v>
      </c>
      <c r="B40" s="18" t="s">
        <v>461</v>
      </c>
      <c r="C40" s="125" t="s">
        <v>462</v>
      </c>
      <c r="D40" s="128" t="s">
        <v>153</v>
      </c>
      <c r="E40" s="128" t="s">
        <v>181</v>
      </c>
      <c r="F40" s="86" t="s">
        <v>181</v>
      </c>
      <c r="G40" s="86" t="s">
        <v>181</v>
      </c>
      <c r="H40" s="86" t="s">
        <v>181</v>
      </c>
      <c r="I40" s="86" t="s">
        <v>181</v>
      </c>
      <c r="J40" s="80" t="s">
        <v>181</v>
      </c>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53"/>
      <c r="AU40" s="81"/>
      <c r="AV40" s="81"/>
      <c r="AW40" s="81"/>
      <c r="AX40" s="81"/>
      <c r="AY40" s="81"/>
      <c r="AZ40" s="81"/>
      <c r="BA40" s="81"/>
      <c r="BB40" s="81"/>
      <c r="BC40" s="81"/>
      <c r="BD40" s="81"/>
      <c r="BE40" s="81"/>
      <c r="BF40" s="81"/>
      <c r="BG40" s="81"/>
      <c r="BH40" s="81"/>
      <c r="BI40" s="81"/>
      <c r="BJ40" s="81"/>
      <c r="BK40" s="81"/>
      <c r="BL40" s="81"/>
    </row>
    <row r="41" spans="1:64" s="26" customFormat="1" ht="246.6" customHeight="1" thickBot="1" x14ac:dyDescent="0.3">
      <c r="A41" s="12" t="s">
        <v>463</v>
      </c>
      <c r="B41" s="18" t="s">
        <v>464</v>
      </c>
      <c r="C41" s="125" t="s">
        <v>465</v>
      </c>
      <c r="D41" s="127" t="s">
        <v>466</v>
      </c>
      <c r="E41" s="127" t="s">
        <v>467</v>
      </c>
      <c r="F41" s="85" t="s">
        <v>466</v>
      </c>
      <c r="G41" s="85" t="s">
        <v>466</v>
      </c>
      <c r="H41" s="85" t="s">
        <v>466</v>
      </c>
      <c r="I41" s="85" t="s">
        <v>466</v>
      </c>
      <c r="J41" s="78" t="s">
        <v>466</v>
      </c>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37"/>
      <c r="AU41" s="79"/>
      <c r="AV41" s="79"/>
      <c r="AW41" s="79"/>
      <c r="AX41" s="79"/>
      <c r="AY41" s="79"/>
      <c r="AZ41" s="79"/>
      <c r="BA41" s="79"/>
      <c r="BB41" s="79"/>
      <c r="BC41" s="79"/>
      <c r="BD41" s="79"/>
      <c r="BE41" s="79"/>
      <c r="BF41" s="79"/>
      <c r="BG41" s="79"/>
      <c r="BH41" s="79"/>
      <c r="BI41" s="79"/>
      <c r="BJ41" s="79"/>
      <c r="BK41" s="79"/>
      <c r="BL41" s="79"/>
    </row>
    <row r="42" spans="1:64" s="26" customFormat="1" ht="409.35" customHeight="1" thickBot="1" x14ac:dyDescent="0.3">
      <c r="A42" s="12" t="s">
        <v>468</v>
      </c>
      <c r="B42" s="18" t="s">
        <v>469</v>
      </c>
      <c r="C42" s="125" t="s">
        <v>470</v>
      </c>
      <c r="D42" s="130" t="s">
        <v>471</v>
      </c>
      <c r="E42" s="130" t="s">
        <v>472</v>
      </c>
      <c r="F42" s="87" t="s">
        <v>906</v>
      </c>
      <c r="G42" s="87" t="s">
        <v>907</v>
      </c>
      <c r="H42" s="87" t="s">
        <v>908</v>
      </c>
      <c r="I42" s="87" t="s">
        <v>909</v>
      </c>
      <c r="J42" s="78" t="s">
        <v>910</v>
      </c>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37"/>
      <c r="AU42" s="79"/>
      <c r="AV42" s="79"/>
      <c r="AW42" s="79"/>
      <c r="AX42" s="79"/>
      <c r="AY42" s="79"/>
      <c r="AZ42" s="79"/>
      <c r="BA42" s="79"/>
      <c r="BB42" s="79"/>
      <c r="BC42" s="79"/>
      <c r="BD42" s="79"/>
      <c r="BE42" s="79"/>
      <c r="BF42" s="79"/>
      <c r="BG42" s="79"/>
      <c r="BH42" s="79"/>
      <c r="BI42" s="79"/>
      <c r="BJ42" s="79"/>
      <c r="BK42" s="79"/>
      <c r="BL42" s="79"/>
    </row>
    <row r="43" spans="1:64" s="26" customFormat="1" ht="138.6" customHeight="1" thickBot="1" x14ac:dyDescent="0.3">
      <c r="A43" s="12" t="s">
        <v>473</v>
      </c>
      <c r="B43" s="18" t="s">
        <v>474</v>
      </c>
      <c r="C43" s="125" t="s">
        <v>475</v>
      </c>
      <c r="D43" s="130" t="s">
        <v>189</v>
      </c>
      <c r="E43" s="130" t="s">
        <v>476</v>
      </c>
      <c r="F43" s="87" t="s">
        <v>189</v>
      </c>
      <c r="G43" s="87" t="s">
        <v>189</v>
      </c>
      <c r="H43" s="87" t="s">
        <v>189</v>
      </c>
      <c r="I43" s="87" t="s">
        <v>189</v>
      </c>
      <c r="J43" s="78" t="s">
        <v>189</v>
      </c>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37"/>
      <c r="AU43" s="79"/>
      <c r="AV43" s="79"/>
      <c r="AW43" s="79"/>
      <c r="AX43" s="79"/>
      <c r="AY43" s="79"/>
      <c r="AZ43" s="79"/>
      <c r="BA43" s="79"/>
      <c r="BB43" s="79"/>
      <c r="BC43" s="79"/>
      <c r="BD43" s="79"/>
      <c r="BE43" s="79"/>
      <c r="BF43" s="79"/>
      <c r="BG43" s="79"/>
      <c r="BH43" s="79"/>
      <c r="BI43" s="79"/>
      <c r="BJ43" s="79"/>
      <c r="BK43" s="79"/>
      <c r="BL43" s="79"/>
    </row>
    <row r="44" spans="1:64" s="26" customFormat="1" ht="138.75" thickBot="1" x14ac:dyDescent="0.3">
      <c r="A44" s="12" t="s">
        <v>477</v>
      </c>
      <c r="B44" s="18" t="s">
        <v>478</v>
      </c>
      <c r="C44" s="125" t="s">
        <v>479</v>
      </c>
      <c r="D44" s="130" t="s">
        <v>189</v>
      </c>
      <c r="E44" s="130" t="s">
        <v>480</v>
      </c>
      <c r="F44" s="87" t="s">
        <v>189</v>
      </c>
      <c r="G44" s="87" t="s">
        <v>189</v>
      </c>
      <c r="H44" s="87" t="s">
        <v>189</v>
      </c>
      <c r="I44" s="87" t="s">
        <v>189</v>
      </c>
      <c r="J44" s="78" t="s">
        <v>189</v>
      </c>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AN44" s="157"/>
      <c r="AO44" s="157"/>
      <c r="AP44" s="157"/>
      <c r="AQ44" s="157"/>
      <c r="AR44" s="157"/>
      <c r="AS44" s="157"/>
      <c r="AT44" s="37"/>
      <c r="AU44" s="79"/>
      <c r="AV44" s="79"/>
      <c r="AW44" s="79"/>
      <c r="AX44" s="79"/>
      <c r="AY44" s="79"/>
      <c r="AZ44" s="79"/>
      <c r="BA44" s="79"/>
      <c r="BB44" s="79"/>
      <c r="BC44" s="79"/>
      <c r="BD44" s="79"/>
      <c r="BE44" s="79"/>
      <c r="BF44" s="79"/>
      <c r="BG44" s="79"/>
      <c r="BH44" s="79"/>
      <c r="BI44" s="79"/>
      <c r="BJ44" s="79"/>
      <c r="BK44" s="79"/>
      <c r="BL44" s="79"/>
    </row>
    <row r="45" spans="1:64" s="26" customFormat="1" ht="52.5" thickBot="1" x14ac:dyDescent="0.3">
      <c r="A45" s="12" t="s">
        <v>481</v>
      </c>
      <c r="B45" s="18" t="s">
        <v>482</v>
      </c>
      <c r="C45" s="125" t="s">
        <v>483</v>
      </c>
      <c r="D45" s="131" t="s">
        <v>189</v>
      </c>
      <c r="E45" s="131" t="s">
        <v>484</v>
      </c>
      <c r="F45" s="88" t="s">
        <v>189</v>
      </c>
      <c r="G45" s="88" t="s">
        <v>189</v>
      </c>
      <c r="H45" s="88" t="s">
        <v>189</v>
      </c>
      <c r="I45" s="88" t="s">
        <v>189</v>
      </c>
      <c r="J45" s="82" t="s">
        <v>189</v>
      </c>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83"/>
      <c r="AU45" s="84"/>
      <c r="AV45" s="84"/>
      <c r="AW45" s="84"/>
      <c r="AX45" s="84"/>
      <c r="AY45" s="84"/>
      <c r="AZ45" s="84"/>
      <c r="BA45" s="84"/>
      <c r="BB45" s="84"/>
      <c r="BC45" s="84"/>
      <c r="BD45" s="84"/>
      <c r="BE45" s="84"/>
      <c r="BF45" s="84"/>
      <c r="BG45" s="84"/>
      <c r="BH45" s="84"/>
      <c r="BI45" s="84"/>
      <c r="BJ45" s="84"/>
      <c r="BK45" s="84"/>
      <c r="BL45" s="84"/>
    </row>
    <row r="46" spans="1:64" s="26" customFormat="1" ht="173.25" thickBot="1" x14ac:dyDescent="0.3">
      <c r="A46" s="12" t="s">
        <v>485</v>
      </c>
      <c r="B46" s="18" t="s">
        <v>486</v>
      </c>
      <c r="C46" s="116" t="s">
        <v>487</v>
      </c>
      <c r="D46" s="126" t="s">
        <v>359</v>
      </c>
      <c r="E46" s="126" t="s">
        <v>488</v>
      </c>
      <c r="F46" s="85" t="s">
        <v>359</v>
      </c>
      <c r="G46" s="85" t="s">
        <v>359</v>
      </c>
      <c r="H46" s="85" t="s">
        <v>359</v>
      </c>
      <c r="I46" s="85" t="s">
        <v>359</v>
      </c>
      <c r="J46" s="78" t="s">
        <v>359</v>
      </c>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157"/>
      <c r="AR46" s="157"/>
      <c r="AS46" s="157"/>
      <c r="AT46" s="37"/>
      <c r="AU46" s="79"/>
      <c r="AV46" s="79"/>
      <c r="AW46" s="79"/>
      <c r="AX46" s="79"/>
      <c r="AY46" s="79"/>
      <c r="AZ46" s="79"/>
      <c r="BA46" s="79"/>
      <c r="BB46" s="79"/>
      <c r="BC46" s="79"/>
      <c r="BD46" s="79"/>
      <c r="BE46" s="79"/>
      <c r="BF46" s="79"/>
      <c r="BG46" s="79"/>
      <c r="BH46" s="79"/>
      <c r="BI46" s="79"/>
      <c r="BJ46" s="79"/>
      <c r="BK46" s="79"/>
      <c r="BL46" s="79"/>
    </row>
    <row r="47" spans="1:64" s="26" customFormat="1" ht="87" thickBot="1" x14ac:dyDescent="0.3">
      <c r="A47" s="12" t="s">
        <v>489</v>
      </c>
      <c r="B47" s="18" t="s">
        <v>490</v>
      </c>
      <c r="C47" s="116" t="s">
        <v>491</v>
      </c>
      <c r="D47" s="126" t="s">
        <v>189</v>
      </c>
      <c r="E47" s="126" t="s">
        <v>492</v>
      </c>
      <c r="F47" s="85" t="s">
        <v>189</v>
      </c>
      <c r="G47" s="85" t="s">
        <v>189</v>
      </c>
      <c r="H47" s="85" t="s">
        <v>189</v>
      </c>
      <c r="I47" s="85" t="s">
        <v>189</v>
      </c>
      <c r="J47" s="78" t="s">
        <v>189</v>
      </c>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37"/>
      <c r="AU47" s="79"/>
      <c r="AV47" s="79"/>
      <c r="AW47" s="79"/>
      <c r="AX47" s="79"/>
      <c r="AY47" s="79"/>
      <c r="AZ47" s="79"/>
      <c r="BA47" s="79"/>
      <c r="BB47" s="79"/>
      <c r="BC47" s="79"/>
      <c r="BD47" s="79"/>
      <c r="BE47" s="79"/>
      <c r="BF47" s="79"/>
      <c r="BG47" s="79"/>
      <c r="BH47" s="79"/>
      <c r="BI47" s="79"/>
      <c r="BJ47" s="79"/>
      <c r="BK47" s="79"/>
      <c r="BL47" s="79"/>
    </row>
    <row r="48" spans="1:64" s="26" customFormat="1" ht="311.25" thickBot="1" x14ac:dyDescent="0.3">
      <c r="A48" s="12" t="s">
        <v>493</v>
      </c>
      <c r="B48" s="18" t="s">
        <v>494</v>
      </c>
      <c r="C48" s="125" t="s">
        <v>495</v>
      </c>
      <c r="D48" s="127" t="s">
        <v>467</v>
      </c>
      <c r="E48" s="127" t="s">
        <v>466</v>
      </c>
      <c r="F48" s="85" t="s">
        <v>779</v>
      </c>
      <c r="G48" s="85" t="s">
        <v>778</v>
      </c>
      <c r="H48" s="85" t="s">
        <v>778</v>
      </c>
      <c r="I48" s="85" t="s">
        <v>779</v>
      </c>
      <c r="J48" s="78" t="s">
        <v>779</v>
      </c>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37"/>
      <c r="AU48" s="79"/>
      <c r="AV48" s="79"/>
      <c r="AW48" s="79"/>
      <c r="AX48" s="79"/>
      <c r="AY48" s="79"/>
      <c r="AZ48" s="79"/>
      <c r="BA48" s="79"/>
      <c r="BB48" s="79"/>
      <c r="BC48" s="79"/>
      <c r="BD48" s="79"/>
      <c r="BE48" s="79"/>
      <c r="BF48" s="79"/>
      <c r="BG48" s="79"/>
      <c r="BH48" s="79"/>
      <c r="BI48" s="79"/>
      <c r="BJ48" s="79"/>
      <c r="BK48" s="79"/>
      <c r="BL48" s="79"/>
    </row>
    <row r="49" spans="1:64" s="26" customFormat="1" ht="409.6" customHeight="1" thickBot="1" x14ac:dyDescent="0.3">
      <c r="A49" s="12" t="s">
        <v>496</v>
      </c>
      <c r="B49" s="18" t="s">
        <v>469</v>
      </c>
      <c r="C49" s="125" t="s">
        <v>497</v>
      </c>
      <c r="D49" s="130" t="s">
        <v>498</v>
      </c>
      <c r="E49" s="130" t="s">
        <v>499</v>
      </c>
      <c r="F49" s="87" t="s">
        <v>911</v>
      </c>
      <c r="G49" s="87" t="s">
        <v>912</v>
      </c>
      <c r="H49" s="87" t="s">
        <v>913</v>
      </c>
      <c r="I49" s="87" t="s">
        <v>914</v>
      </c>
      <c r="J49" s="78" t="s">
        <v>915</v>
      </c>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7"/>
      <c r="AR49" s="157"/>
      <c r="AS49" s="157"/>
      <c r="AT49" s="37"/>
      <c r="AU49" s="79"/>
      <c r="AV49" s="79"/>
      <c r="AW49" s="79"/>
      <c r="AX49" s="79"/>
      <c r="AY49" s="79"/>
      <c r="AZ49" s="79"/>
      <c r="BA49" s="79"/>
      <c r="BB49" s="79"/>
      <c r="BC49" s="79"/>
      <c r="BD49" s="79"/>
      <c r="BE49" s="79"/>
      <c r="BF49" s="79"/>
      <c r="BG49" s="79"/>
      <c r="BH49" s="79"/>
      <c r="BI49" s="79"/>
      <c r="BJ49" s="79"/>
      <c r="BK49" s="79"/>
      <c r="BL49" s="79"/>
    </row>
    <row r="50" spans="1:64" s="26" customFormat="1" ht="380.25" thickBot="1" x14ac:dyDescent="0.3">
      <c r="A50" s="12" t="s">
        <v>500</v>
      </c>
      <c r="B50" s="18" t="s">
        <v>501</v>
      </c>
      <c r="C50" s="125" t="s">
        <v>502</v>
      </c>
      <c r="D50" s="132" t="s">
        <v>503</v>
      </c>
      <c r="E50" s="132" t="s">
        <v>189</v>
      </c>
      <c r="F50" s="85" t="s">
        <v>825</v>
      </c>
      <c r="G50" s="85" t="s">
        <v>189</v>
      </c>
      <c r="H50" s="85" t="s">
        <v>189</v>
      </c>
      <c r="I50" s="85" t="s">
        <v>916</v>
      </c>
      <c r="J50" s="78" t="s">
        <v>825</v>
      </c>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37"/>
      <c r="AU50" s="79"/>
      <c r="AV50" s="79"/>
      <c r="AW50" s="79"/>
      <c r="AX50" s="79"/>
      <c r="AY50" s="79"/>
      <c r="AZ50" s="79"/>
      <c r="BA50" s="79"/>
      <c r="BB50" s="79"/>
      <c r="BC50" s="79"/>
      <c r="BD50" s="79"/>
      <c r="BE50" s="79"/>
      <c r="BF50" s="79"/>
      <c r="BG50" s="79"/>
      <c r="BH50" s="79"/>
      <c r="BI50" s="79"/>
      <c r="BJ50" s="79"/>
      <c r="BK50" s="79"/>
      <c r="BL50" s="79"/>
    </row>
    <row r="51" spans="1:64" s="26" customFormat="1" ht="173.25" thickBot="1" x14ac:dyDescent="0.3">
      <c r="A51" s="12" t="s">
        <v>504</v>
      </c>
      <c r="B51" s="18" t="s">
        <v>505</v>
      </c>
      <c r="C51" s="125" t="s">
        <v>506</v>
      </c>
      <c r="D51" s="132" t="s">
        <v>507</v>
      </c>
      <c r="E51" s="132" t="s">
        <v>189</v>
      </c>
      <c r="F51" s="85" t="s">
        <v>917</v>
      </c>
      <c r="G51" s="85" t="s">
        <v>844</v>
      </c>
      <c r="H51" s="85" t="s">
        <v>844</v>
      </c>
      <c r="I51" s="85" t="s">
        <v>917</v>
      </c>
      <c r="J51" s="78" t="s">
        <v>917</v>
      </c>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37"/>
      <c r="AU51" s="79"/>
      <c r="AV51" s="79"/>
      <c r="AW51" s="79"/>
      <c r="AX51" s="79"/>
      <c r="AY51" s="79"/>
      <c r="AZ51" s="79"/>
      <c r="BA51" s="79"/>
      <c r="BB51" s="79"/>
      <c r="BC51" s="79"/>
      <c r="BD51" s="79"/>
      <c r="BE51" s="79"/>
      <c r="BF51" s="79"/>
      <c r="BG51" s="79"/>
      <c r="BH51" s="79"/>
      <c r="BI51" s="79"/>
      <c r="BJ51" s="79"/>
      <c r="BK51" s="79"/>
      <c r="BL51" s="79"/>
    </row>
    <row r="52" spans="1:64" s="26" customFormat="1" ht="138.75" thickBot="1" x14ac:dyDescent="0.3">
      <c r="A52" s="118" t="s">
        <v>508</v>
      </c>
      <c r="B52" s="111" t="s">
        <v>482</v>
      </c>
      <c r="C52" s="133" t="s">
        <v>509</v>
      </c>
      <c r="D52" s="134" t="s">
        <v>510</v>
      </c>
      <c r="E52" s="134" t="s">
        <v>189</v>
      </c>
      <c r="F52" s="89" t="s">
        <v>918</v>
      </c>
      <c r="G52" s="89" t="s">
        <v>919</v>
      </c>
      <c r="H52" s="89" t="s">
        <v>920</v>
      </c>
      <c r="I52" s="89" t="s">
        <v>921</v>
      </c>
      <c r="J52" s="82" t="s">
        <v>922</v>
      </c>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83"/>
      <c r="AU52" s="84"/>
      <c r="AV52" s="84"/>
      <c r="AW52" s="84"/>
      <c r="AX52" s="84"/>
      <c r="AY52" s="84"/>
      <c r="AZ52" s="84"/>
      <c r="BA52" s="84"/>
      <c r="BB52" s="84"/>
      <c r="BC52" s="84"/>
      <c r="BD52" s="84"/>
      <c r="BE52" s="84"/>
      <c r="BF52" s="84"/>
      <c r="BG52" s="84"/>
      <c r="BH52" s="84"/>
      <c r="BI52" s="84"/>
      <c r="BJ52" s="84"/>
      <c r="BK52" s="84"/>
      <c r="BL52" s="84"/>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983049:BL983049 IZ983049:LH983049 SV983049:VD983049 ACR983049:AEZ983049 AMN983049:AOV983049 AWJ983049:AYR983049 BGF983049:BIN983049 BQB983049:BSJ983049 BZX983049:CCF983049 CJT983049:CMB983049 CTP983049:CVX983049 DDL983049:DFT983049 DNH983049:DPP983049 DXD983049:DZL983049 EGZ983049:EJH983049 EQV983049:ETD983049 FAR983049:FCZ983049 FKN983049:FMV983049 FUJ983049:FWR983049 GEF983049:GGN983049 GOB983049:GQJ983049 GXX983049:HAF983049 HHT983049:HKB983049 HRP983049:HTX983049 IBL983049:IDT983049 ILH983049:INP983049 IVD983049:IXL983049 JEZ983049:JHH983049 JOV983049:JRD983049 JYR983049:KAZ983049 KIN983049:KKV983049 KSJ983049:KUR983049 LCF983049:LEN983049 LMB983049:LOJ983049 LVX983049:LYF983049 MFT983049:MIB983049 MPP983049:MRX983049 MZL983049:NBT983049 NJH983049:NLP983049 NTD983049:NVL983049 OCZ983049:OFH983049 OMV983049:OPD983049 OWR983049:OYZ983049 PGN983049:PIV983049 PQJ983049:PSR983049 QAF983049:QCN983049 QKB983049:QMJ983049 QTX983049:QWF983049 RDT983049:RGB983049 RNP983049:RPX983049 RXL983049:RZT983049 SHH983049:SJP983049 SRD983049:STL983049 TAZ983049:TDH983049 TKV983049:TND983049 TUR983049:TWZ983049 UEN983049:UGV983049 UOJ983049:UQR983049 UYF983049:VAN983049 VIB983049:VKJ983049 VRX983049:VUF983049 WBT983049:WEB983049 WLP983049:WNX983049 WVL983049:WXT983049 D65545:BL65545 IZ65545:LH65545 SV65545:VD65545 ACR65545:AEZ65545 AMN65545:AOV65545 AWJ65545:AYR65545 BGF65545:BIN65545 BQB65545:BSJ65545 BZX65545:CCF65545 CJT65545:CMB65545 CTP65545:CVX65545 DDL65545:DFT65545 DNH65545:DPP65545 DXD65545:DZL65545 EGZ65545:EJH65545 EQV65545:ETD65545 FAR65545:FCZ65545 FKN65545:FMV65545 FUJ65545:FWR65545 GEF65545:GGN65545 GOB65545:GQJ65545 GXX65545:HAF65545 HHT65545:HKB65545 HRP65545:HTX65545 IBL65545:IDT65545 ILH65545:INP65545 IVD65545:IXL65545 JEZ65545:JHH65545 JOV65545:JRD65545 JYR65545:KAZ65545 KIN65545:KKV65545 KSJ65545:KUR65545 LCF65545:LEN65545 LMB65545:LOJ65545 LVX65545:LYF65545 MFT65545:MIB65545 MPP65545:MRX65545 MZL65545:NBT65545 NJH65545:NLP65545 NTD65545:NVL65545 OCZ65545:OFH65545 OMV65545:OPD65545 OWR65545:OYZ65545 PGN65545:PIV65545 PQJ65545:PSR65545 QAF65545:QCN65545 QKB65545:QMJ65545 QTX65545:QWF65545 RDT65545:RGB65545 RNP65545:RPX65545 RXL65545:RZT65545 SHH65545:SJP65545 SRD65545:STL65545 TAZ65545:TDH65545 TKV65545:TND65545 TUR65545:TWZ65545 UEN65545:UGV65545 UOJ65545:UQR65545 UYF65545:VAN65545 VIB65545:VKJ65545 VRX65545:VUF65545 WBT65545:WEB65545 WLP65545:WNX65545 WVL65545:WXT65545 D131081:BL131081 IZ131081:LH131081 SV131081:VD131081 ACR131081:AEZ131081 AMN131081:AOV131081 AWJ131081:AYR131081 BGF131081:BIN131081 BQB131081:BSJ131081 BZX131081:CCF131081 CJT131081:CMB131081 CTP131081:CVX131081 DDL131081:DFT131081 DNH131081:DPP131081 DXD131081:DZL131081 EGZ131081:EJH131081 EQV131081:ETD131081 FAR131081:FCZ131081 FKN131081:FMV131081 FUJ131081:FWR131081 GEF131081:GGN131081 GOB131081:GQJ131081 GXX131081:HAF131081 HHT131081:HKB131081 HRP131081:HTX131081 IBL131081:IDT131081 ILH131081:INP131081 IVD131081:IXL131081 JEZ131081:JHH131081 JOV131081:JRD131081 JYR131081:KAZ131081 KIN131081:KKV131081 KSJ131081:KUR131081 LCF131081:LEN131081 LMB131081:LOJ131081 LVX131081:LYF131081 MFT131081:MIB131081 MPP131081:MRX131081 MZL131081:NBT131081 NJH131081:NLP131081 NTD131081:NVL131081 OCZ131081:OFH131081 OMV131081:OPD131081 OWR131081:OYZ131081 PGN131081:PIV131081 PQJ131081:PSR131081 QAF131081:QCN131081 QKB131081:QMJ131081 QTX131081:QWF131081 RDT131081:RGB131081 RNP131081:RPX131081 RXL131081:RZT131081 SHH131081:SJP131081 SRD131081:STL131081 TAZ131081:TDH131081 TKV131081:TND131081 TUR131081:TWZ131081 UEN131081:UGV131081 UOJ131081:UQR131081 UYF131081:VAN131081 VIB131081:VKJ131081 VRX131081:VUF131081 WBT131081:WEB131081 WLP131081:WNX131081 WVL131081:WXT131081 D196617:BL196617 IZ196617:LH196617 SV196617:VD196617 ACR196617:AEZ196617 AMN196617:AOV196617 AWJ196617:AYR196617 BGF196617:BIN196617 BQB196617:BSJ196617 BZX196617:CCF196617 CJT196617:CMB196617 CTP196617:CVX196617 DDL196617:DFT196617 DNH196617:DPP196617 DXD196617:DZL196617 EGZ196617:EJH196617 EQV196617:ETD196617 FAR196617:FCZ196617 FKN196617:FMV196617 FUJ196617:FWR196617 GEF196617:GGN196617 GOB196617:GQJ196617 GXX196617:HAF196617 HHT196617:HKB196617 HRP196617:HTX196617 IBL196617:IDT196617 ILH196617:INP196617 IVD196617:IXL196617 JEZ196617:JHH196617 JOV196617:JRD196617 JYR196617:KAZ196617 KIN196617:KKV196617 KSJ196617:KUR196617 LCF196617:LEN196617 LMB196617:LOJ196617 LVX196617:LYF196617 MFT196617:MIB196617 MPP196617:MRX196617 MZL196617:NBT196617 NJH196617:NLP196617 NTD196617:NVL196617 OCZ196617:OFH196617 OMV196617:OPD196617 OWR196617:OYZ196617 PGN196617:PIV196617 PQJ196617:PSR196617 QAF196617:QCN196617 QKB196617:QMJ196617 QTX196617:QWF196617 RDT196617:RGB196617 RNP196617:RPX196617 RXL196617:RZT196617 SHH196617:SJP196617 SRD196617:STL196617 TAZ196617:TDH196617 TKV196617:TND196617 TUR196617:TWZ196617 UEN196617:UGV196617 UOJ196617:UQR196617 UYF196617:VAN196617 VIB196617:VKJ196617 VRX196617:VUF196617 WBT196617:WEB196617 WLP196617:WNX196617 WVL196617:WXT196617 D262153:BL262153 IZ262153:LH262153 SV262153:VD262153 ACR262153:AEZ262153 AMN262153:AOV262153 AWJ262153:AYR262153 BGF262153:BIN262153 BQB262153:BSJ262153 BZX262153:CCF262153 CJT262153:CMB262153 CTP262153:CVX262153 DDL262153:DFT262153 DNH262153:DPP262153 DXD262153:DZL262153 EGZ262153:EJH262153 EQV262153:ETD262153 FAR262153:FCZ262153 FKN262153:FMV262153 FUJ262153:FWR262153 GEF262153:GGN262153 GOB262153:GQJ262153 GXX262153:HAF262153 HHT262153:HKB262153 HRP262153:HTX262153 IBL262153:IDT262153 ILH262153:INP262153 IVD262153:IXL262153 JEZ262153:JHH262153 JOV262153:JRD262153 JYR262153:KAZ262153 KIN262153:KKV262153 KSJ262153:KUR262153 LCF262153:LEN262153 LMB262153:LOJ262153 LVX262153:LYF262153 MFT262153:MIB262153 MPP262153:MRX262153 MZL262153:NBT262153 NJH262153:NLP262153 NTD262153:NVL262153 OCZ262153:OFH262153 OMV262153:OPD262153 OWR262153:OYZ262153 PGN262153:PIV262153 PQJ262153:PSR262153 QAF262153:QCN262153 QKB262153:QMJ262153 QTX262153:QWF262153 RDT262153:RGB262153 RNP262153:RPX262153 RXL262153:RZT262153 SHH262153:SJP262153 SRD262153:STL262153 TAZ262153:TDH262153 TKV262153:TND262153 TUR262153:TWZ262153 UEN262153:UGV262153 UOJ262153:UQR262153 UYF262153:VAN262153 VIB262153:VKJ262153 VRX262153:VUF262153 WBT262153:WEB262153 WLP262153:WNX262153 WVL262153:WXT262153 D327689:BL327689 IZ327689:LH327689 SV327689:VD327689 ACR327689:AEZ327689 AMN327689:AOV327689 AWJ327689:AYR327689 BGF327689:BIN327689 BQB327689:BSJ327689 BZX327689:CCF327689 CJT327689:CMB327689 CTP327689:CVX327689 DDL327689:DFT327689 DNH327689:DPP327689 DXD327689:DZL327689 EGZ327689:EJH327689 EQV327689:ETD327689 FAR327689:FCZ327689 FKN327689:FMV327689 FUJ327689:FWR327689 GEF327689:GGN327689 GOB327689:GQJ327689 GXX327689:HAF327689 HHT327689:HKB327689 HRP327689:HTX327689 IBL327689:IDT327689 ILH327689:INP327689 IVD327689:IXL327689 JEZ327689:JHH327689 JOV327689:JRD327689 JYR327689:KAZ327689 KIN327689:KKV327689 KSJ327689:KUR327689 LCF327689:LEN327689 LMB327689:LOJ327689 LVX327689:LYF327689 MFT327689:MIB327689 MPP327689:MRX327689 MZL327689:NBT327689 NJH327689:NLP327689 NTD327689:NVL327689 OCZ327689:OFH327689 OMV327689:OPD327689 OWR327689:OYZ327689 PGN327689:PIV327689 PQJ327689:PSR327689 QAF327689:QCN327689 QKB327689:QMJ327689 QTX327689:QWF327689 RDT327689:RGB327689 RNP327689:RPX327689 RXL327689:RZT327689 SHH327689:SJP327689 SRD327689:STL327689 TAZ327689:TDH327689 TKV327689:TND327689 TUR327689:TWZ327689 UEN327689:UGV327689 UOJ327689:UQR327689 UYF327689:VAN327689 VIB327689:VKJ327689 VRX327689:VUF327689 WBT327689:WEB327689 WLP327689:WNX327689 WVL327689:WXT327689 D393225:BL393225 IZ393225:LH393225 SV393225:VD393225 ACR393225:AEZ393225 AMN393225:AOV393225 AWJ393225:AYR393225 BGF393225:BIN393225 BQB393225:BSJ393225 BZX393225:CCF393225 CJT393225:CMB393225 CTP393225:CVX393225 DDL393225:DFT393225 DNH393225:DPP393225 DXD393225:DZL393225 EGZ393225:EJH393225 EQV393225:ETD393225 FAR393225:FCZ393225 FKN393225:FMV393225 FUJ393225:FWR393225 GEF393225:GGN393225 GOB393225:GQJ393225 GXX393225:HAF393225 HHT393225:HKB393225 HRP393225:HTX393225 IBL393225:IDT393225 ILH393225:INP393225 IVD393225:IXL393225 JEZ393225:JHH393225 JOV393225:JRD393225 JYR393225:KAZ393225 KIN393225:KKV393225 KSJ393225:KUR393225 LCF393225:LEN393225 LMB393225:LOJ393225 LVX393225:LYF393225 MFT393225:MIB393225 MPP393225:MRX393225 MZL393225:NBT393225 NJH393225:NLP393225 NTD393225:NVL393225 OCZ393225:OFH393225 OMV393225:OPD393225 OWR393225:OYZ393225 PGN393225:PIV393225 PQJ393225:PSR393225 QAF393225:QCN393225 QKB393225:QMJ393225 QTX393225:QWF393225 RDT393225:RGB393225 RNP393225:RPX393225 RXL393225:RZT393225 SHH393225:SJP393225 SRD393225:STL393225 TAZ393225:TDH393225 TKV393225:TND393225 TUR393225:TWZ393225 UEN393225:UGV393225 UOJ393225:UQR393225 UYF393225:VAN393225 VIB393225:VKJ393225 VRX393225:VUF393225 WBT393225:WEB393225 WLP393225:WNX393225 WVL393225:WXT393225 D458761:BL458761 IZ458761:LH458761 SV458761:VD458761 ACR458761:AEZ458761 AMN458761:AOV458761 AWJ458761:AYR458761 BGF458761:BIN458761 BQB458761:BSJ458761 BZX458761:CCF458761 CJT458761:CMB458761 CTP458761:CVX458761 DDL458761:DFT458761 DNH458761:DPP458761 DXD458761:DZL458761 EGZ458761:EJH458761 EQV458761:ETD458761 FAR458761:FCZ458761 FKN458761:FMV458761 FUJ458761:FWR458761 GEF458761:GGN458761 GOB458761:GQJ458761 GXX458761:HAF458761 HHT458761:HKB458761 HRP458761:HTX458761 IBL458761:IDT458761 ILH458761:INP458761 IVD458761:IXL458761 JEZ458761:JHH458761 JOV458761:JRD458761 JYR458761:KAZ458761 KIN458761:KKV458761 KSJ458761:KUR458761 LCF458761:LEN458761 LMB458761:LOJ458761 LVX458761:LYF458761 MFT458761:MIB458761 MPP458761:MRX458761 MZL458761:NBT458761 NJH458761:NLP458761 NTD458761:NVL458761 OCZ458761:OFH458761 OMV458761:OPD458761 OWR458761:OYZ458761 PGN458761:PIV458761 PQJ458761:PSR458761 QAF458761:QCN458761 QKB458761:QMJ458761 QTX458761:QWF458761 RDT458761:RGB458761 RNP458761:RPX458761 RXL458761:RZT458761 SHH458761:SJP458761 SRD458761:STL458761 TAZ458761:TDH458761 TKV458761:TND458761 TUR458761:TWZ458761 UEN458761:UGV458761 UOJ458761:UQR458761 UYF458761:VAN458761 VIB458761:VKJ458761 VRX458761:VUF458761 WBT458761:WEB458761 WLP458761:WNX458761 WVL458761:WXT458761 D524297:BL524297 IZ524297:LH524297 SV524297:VD524297 ACR524297:AEZ524297 AMN524297:AOV524297 AWJ524297:AYR524297 BGF524297:BIN524297 BQB524297:BSJ524297 BZX524297:CCF524297 CJT524297:CMB524297 CTP524297:CVX524297 DDL524297:DFT524297 DNH524297:DPP524297 DXD524297:DZL524297 EGZ524297:EJH524297 EQV524297:ETD524297 FAR524297:FCZ524297 FKN524297:FMV524297 FUJ524297:FWR524297 GEF524297:GGN524297 GOB524297:GQJ524297 GXX524297:HAF524297 HHT524297:HKB524297 HRP524297:HTX524297 IBL524297:IDT524297 ILH524297:INP524297 IVD524297:IXL524297 JEZ524297:JHH524297 JOV524297:JRD524297 JYR524297:KAZ524297 KIN524297:KKV524297 KSJ524297:KUR524297 LCF524297:LEN524297 LMB524297:LOJ524297 LVX524297:LYF524297 MFT524297:MIB524297 MPP524297:MRX524297 MZL524297:NBT524297 NJH524297:NLP524297 NTD524297:NVL524297 OCZ524297:OFH524297 OMV524297:OPD524297 OWR524297:OYZ524297 PGN524297:PIV524297 PQJ524297:PSR524297 QAF524297:QCN524297 QKB524297:QMJ524297 QTX524297:QWF524297 RDT524297:RGB524297 RNP524297:RPX524297 RXL524297:RZT524297 SHH524297:SJP524297 SRD524297:STL524297 TAZ524297:TDH524297 TKV524297:TND524297 TUR524297:TWZ524297 UEN524297:UGV524297 UOJ524297:UQR524297 UYF524297:VAN524297 VIB524297:VKJ524297 VRX524297:VUF524297 WBT524297:WEB524297 WLP524297:WNX524297 WVL524297:WXT524297 D589833:BL589833 IZ589833:LH589833 SV589833:VD589833 ACR589833:AEZ589833 AMN589833:AOV589833 AWJ589833:AYR589833 BGF589833:BIN589833 BQB589833:BSJ589833 BZX589833:CCF589833 CJT589833:CMB589833 CTP589833:CVX589833 DDL589833:DFT589833 DNH589833:DPP589833 DXD589833:DZL589833 EGZ589833:EJH589833 EQV589833:ETD589833 FAR589833:FCZ589833 FKN589833:FMV589833 FUJ589833:FWR589833 GEF589833:GGN589833 GOB589833:GQJ589833 GXX589833:HAF589833 HHT589833:HKB589833 HRP589833:HTX589833 IBL589833:IDT589833 ILH589833:INP589833 IVD589833:IXL589833 JEZ589833:JHH589833 JOV589833:JRD589833 JYR589833:KAZ589833 KIN589833:KKV589833 KSJ589833:KUR589833 LCF589833:LEN589833 LMB589833:LOJ589833 LVX589833:LYF589833 MFT589833:MIB589833 MPP589833:MRX589833 MZL589833:NBT589833 NJH589833:NLP589833 NTD589833:NVL589833 OCZ589833:OFH589833 OMV589833:OPD589833 OWR589833:OYZ589833 PGN589833:PIV589833 PQJ589833:PSR589833 QAF589833:QCN589833 QKB589833:QMJ589833 QTX589833:QWF589833 RDT589833:RGB589833 RNP589833:RPX589833 RXL589833:RZT589833 SHH589833:SJP589833 SRD589833:STL589833 TAZ589833:TDH589833 TKV589833:TND589833 TUR589833:TWZ589833 UEN589833:UGV589833 UOJ589833:UQR589833 UYF589833:VAN589833 VIB589833:VKJ589833 VRX589833:VUF589833 WBT589833:WEB589833 WLP589833:WNX589833 WVL589833:WXT589833 D655369:BL655369 IZ655369:LH655369 SV655369:VD655369 ACR655369:AEZ655369 AMN655369:AOV655369 AWJ655369:AYR655369 BGF655369:BIN655369 BQB655369:BSJ655369 BZX655369:CCF655369 CJT655369:CMB655369 CTP655369:CVX655369 DDL655369:DFT655369 DNH655369:DPP655369 DXD655369:DZL655369 EGZ655369:EJH655369 EQV655369:ETD655369 FAR655369:FCZ655369 FKN655369:FMV655369 FUJ655369:FWR655369 GEF655369:GGN655369 GOB655369:GQJ655369 GXX655369:HAF655369 HHT655369:HKB655369 HRP655369:HTX655369 IBL655369:IDT655369 ILH655369:INP655369 IVD655369:IXL655369 JEZ655369:JHH655369 JOV655369:JRD655369 JYR655369:KAZ655369 KIN655369:KKV655369 KSJ655369:KUR655369 LCF655369:LEN655369 LMB655369:LOJ655369 LVX655369:LYF655369 MFT655369:MIB655369 MPP655369:MRX655369 MZL655369:NBT655369 NJH655369:NLP655369 NTD655369:NVL655369 OCZ655369:OFH655369 OMV655369:OPD655369 OWR655369:OYZ655369 PGN655369:PIV655369 PQJ655369:PSR655369 QAF655369:QCN655369 QKB655369:QMJ655369 QTX655369:QWF655369 RDT655369:RGB655369 RNP655369:RPX655369 RXL655369:RZT655369 SHH655369:SJP655369 SRD655369:STL655369 TAZ655369:TDH655369 TKV655369:TND655369 TUR655369:TWZ655369 UEN655369:UGV655369 UOJ655369:UQR655369 UYF655369:VAN655369 VIB655369:VKJ655369 VRX655369:VUF655369 WBT655369:WEB655369 WLP655369:WNX655369 WVL655369:WXT655369 D720905:BL720905 IZ720905:LH720905 SV720905:VD720905 ACR720905:AEZ720905 AMN720905:AOV720905 AWJ720905:AYR720905 BGF720905:BIN720905 BQB720905:BSJ720905 BZX720905:CCF720905 CJT720905:CMB720905 CTP720905:CVX720905 DDL720905:DFT720905 DNH720905:DPP720905 DXD720905:DZL720905 EGZ720905:EJH720905 EQV720905:ETD720905 FAR720905:FCZ720905 FKN720905:FMV720905 FUJ720905:FWR720905 GEF720905:GGN720905 GOB720905:GQJ720905 GXX720905:HAF720905 HHT720905:HKB720905 HRP720905:HTX720905 IBL720905:IDT720905 ILH720905:INP720905 IVD720905:IXL720905 JEZ720905:JHH720905 JOV720905:JRD720905 JYR720905:KAZ720905 KIN720905:KKV720905 KSJ720905:KUR720905 LCF720905:LEN720905 LMB720905:LOJ720905 LVX720905:LYF720905 MFT720905:MIB720905 MPP720905:MRX720905 MZL720905:NBT720905 NJH720905:NLP720905 NTD720905:NVL720905 OCZ720905:OFH720905 OMV720905:OPD720905 OWR720905:OYZ720905 PGN720905:PIV720905 PQJ720905:PSR720905 QAF720905:QCN720905 QKB720905:QMJ720905 QTX720905:QWF720905 RDT720905:RGB720905 RNP720905:RPX720905 RXL720905:RZT720905 SHH720905:SJP720905 SRD720905:STL720905 TAZ720905:TDH720905 TKV720905:TND720905 TUR720905:TWZ720905 UEN720905:UGV720905 UOJ720905:UQR720905 UYF720905:VAN720905 VIB720905:VKJ720905 VRX720905:VUF720905 WBT720905:WEB720905 WLP720905:WNX720905 WVL720905:WXT720905 D786441:BL786441 IZ786441:LH786441 SV786441:VD786441 ACR786441:AEZ786441 AMN786441:AOV786441 AWJ786441:AYR786441 BGF786441:BIN786441 BQB786441:BSJ786441 BZX786441:CCF786441 CJT786441:CMB786441 CTP786441:CVX786441 DDL786441:DFT786441 DNH786441:DPP786441 DXD786441:DZL786441 EGZ786441:EJH786441 EQV786441:ETD786441 FAR786441:FCZ786441 FKN786441:FMV786441 FUJ786441:FWR786441 GEF786441:GGN786441 GOB786441:GQJ786441 GXX786441:HAF786441 HHT786441:HKB786441 HRP786441:HTX786441 IBL786441:IDT786441 ILH786441:INP786441 IVD786441:IXL786441 JEZ786441:JHH786441 JOV786441:JRD786441 JYR786441:KAZ786441 KIN786441:KKV786441 KSJ786441:KUR786441 LCF786441:LEN786441 LMB786441:LOJ786441 LVX786441:LYF786441 MFT786441:MIB786441 MPP786441:MRX786441 MZL786441:NBT786441 NJH786441:NLP786441 NTD786441:NVL786441 OCZ786441:OFH786441 OMV786441:OPD786441 OWR786441:OYZ786441 PGN786441:PIV786441 PQJ786441:PSR786441 QAF786441:QCN786441 QKB786441:QMJ786441 QTX786441:QWF786441 RDT786441:RGB786441 RNP786441:RPX786441 RXL786441:RZT786441 SHH786441:SJP786441 SRD786441:STL786441 TAZ786441:TDH786441 TKV786441:TND786441 TUR786441:TWZ786441 UEN786441:UGV786441 UOJ786441:UQR786441 UYF786441:VAN786441 VIB786441:VKJ786441 VRX786441:VUF786441 WBT786441:WEB786441 WLP786441:WNX786441 WVL786441:WXT786441 D851977:BL851977 IZ851977:LH851977 SV851977:VD851977 ACR851977:AEZ851977 AMN851977:AOV851977 AWJ851977:AYR851977 BGF851977:BIN851977 BQB851977:BSJ851977 BZX851977:CCF851977 CJT851977:CMB851977 CTP851977:CVX851977 DDL851977:DFT851977 DNH851977:DPP851977 DXD851977:DZL851977 EGZ851977:EJH851977 EQV851977:ETD851977 FAR851977:FCZ851977 FKN851977:FMV851977 FUJ851977:FWR851977 GEF851977:GGN851977 GOB851977:GQJ851977 GXX851977:HAF851977 HHT851977:HKB851977 HRP851977:HTX851977 IBL851977:IDT851977 ILH851977:INP851977 IVD851977:IXL851977 JEZ851977:JHH851977 JOV851977:JRD851977 JYR851977:KAZ851977 KIN851977:KKV851977 KSJ851977:KUR851977 LCF851977:LEN851977 LMB851977:LOJ851977 LVX851977:LYF851977 MFT851977:MIB851977 MPP851977:MRX851977 MZL851977:NBT851977 NJH851977:NLP851977 NTD851977:NVL851977 OCZ851977:OFH851977 OMV851977:OPD851977 OWR851977:OYZ851977 PGN851977:PIV851977 PQJ851977:PSR851977 QAF851977:QCN851977 QKB851977:QMJ851977 QTX851977:QWF851977 RDT851977:RGB851977 RNP851977:RPX851977 RXL851977:RZT851977 SHH851977:SJP851977 SRD851977:STL851977 TAZ851977:TDH851977 TKV851977:TND851977 TUR851977:TWZ851977 UEN851977:UGV851977 UOJ851977:UQR851977 UYF851977:VAN851977 VIB851977:VKJ851977 VRX851977:VUF851977 WBT851977:WEB851977 WLP851977:WNX851977 WVL851977:WXT851977 D917513:BL917513 IZ917513:LH917513 SV917513:VD917513 ACR917513:AEZ917513 AMN917513:AOV917513 AWJ917513:AYR917513 BGF917513:BIN917513 BQB917513:BSJ917513 BZX917513:CCF917513 CJT917513:CMB917513 CTP917513:CVX917513 DDL917513:DFT917513 DNH917513:DPP917513 DXD917513:DZL917513 EGZ917513:EJH917513 EQV917513:ETD917513 FAR917513:FCZ917513 FKN917513:FMV917513 FUJ917513:FWR917513 GEF917513:GGN917513 GOB917513:GQJ917513 GXX917513:HAF917513 HHT917513:HKB917513 HRP917513:HTX917513 IBL917513:IDT917513 ILH917513:INP917513 IVD917513:IXL917513 JEZ917513:JHH917513 JOV917513:JRD917513 JYR917513:KAZ917513 KIN917513:KKV917513 KSJ917513:KUR917513 LCF917513:LEN917513 LMB917513:LOJ917513 LVX917513:LYF917513 MFT917513:MIB917513 MPP917513:MRX917513 MZL917513:NBT917513 NJH917513:NLP917513 NTD917513:NVL917513 OCZ917513:OFH917513 OMV917513:OPD917513 OWR917513:OYZ917513 PGN917513:PIV917513 PQJ917513:PSR917513 QAF917513:QCN917513 QKB917513:QMJ917513 QTX917513:QWF917513 RDT917513:RGB917513 RNP917513:RPX917513 RXL917513:RZT917513 SHH917513:SJP917513 SRD917513:STL917513 TAZ917513:TDH917513 TKV917513:TND917513 TUR917513:TWZ917513 UEN917513:UGV917513 UOJ917513:UQR917513 UYF917513:VAN917513 VIB917513:VKJ917513 VRX917513:VUF917513 WBT917513:WEB917513 WLP917513:WNX917513 WVL917513:WXT917513 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74490C6F-442D-48BE-82A1-C752AB201915}"/>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DB6B7-A834-4521-8DAB-9E5249B4D4E8}">
  <dimension ref="A1:WXT53"/>
  <sheetViews>
    <sheetView topLeftCell="A16" zoomScale="60" zoomScaleNormal="60" workbookViewId="0">
      <selection activeCell="B29" sqref="B29"/>
    </sheetView>
  </sheetViews>
  <sheetFormatPr defaultColWidth="0" defaultRowHeight="17.25" zeroHeight="1" x14ac:dyDescent="0.3"/>
  <cols>
    <col min="1" max="1" width="6.85546875" style="5" bestFit="1" customWidth="1"/>
    <col min="2" max="2" width="38.85546875" style="5" customWidth="1"/>
    <col min="3" max="3" width="82" style="5" customWidth="1"/>
    <col min="4" max="5" width="42.85546875" style="5" customWidth="1"/>
    <col min="6" max="8" width="42.85546875" style="7" customWidth="1"/>
    <col min="9" max="45" width="42.85546875" style="5" customWidth="1"/>
    <col min="46" max="64" width="42.85546875" style="5" hidden="1" customWidth="1"/>
    <col min="65" max="256" width="0" style="5" hidden="1"/>
    <col min="257" max="257" width="6.85546875" style="5" hidden="1" customWidth="1"/>
    <col min="258" max="258" width="38.85546875" style="5" hidden="1" customWidth="1"/>
    <col min="259" max="259" width="82" style="5" hidden="1" customWidth="1"/>
    <col min="260" max="320" width="42.85546875" style="5" hidden="1" customWidth="1"/>
    <col min="321" max="512" width="0" style="5" hidden="1"/>
    <col min="513" max="513" width="6.85546875" style="5" hidden="1" customWidth="1"/>
    <col min="514" max="514" width="38.85546875" style="5" hidden="1" customWidth="1"/>
    <col min="515" max="515" width="82" style="5" hidden="1" customWidth="1"/>
    <col min="516" max="576" width="42.85546875" style="5" hidden="1" customWidth="1"/>
    <col min="577" max="768" width="0" style="5" hidden="1"/>
    <col min="769" max="769" width="6.85546875" style="5" hidden="1" customWidth="1"/>
    <col min="770" max="770" width="38.85546875" style="5" hidden="1" customWidth="1"/>
    <col min="771" max="771" width="82" style="5" hidden="1" customWidth="1"/>
    <col min="772" max="832" width="42.85546875" style="5" hidden="1" customWidth="1"/>
    <col min="833" max="1024" width="0" style="5" hidden="1"/>
    <col min="1025" max="1025" width="6.85546875" style="5" hidden="1" customWidth="1"/>
    <col min="1026" max="1026" width="38.85546875" style="5" hidden="1" customWidth="1"/>
    <col min="1027" max="1027" width="82" style="5" hidden="1" customWidth="1"/>
    <col min="1028" max="1088" width="42.85546875" style="5" hidden="1" customWidth="1"/>
    <col min="1089" max="1280" width="0" style="5" hidden="1"/>
    <col min="1281" max="1281" width="6.85546875" style="5" hidden="1" customWidth="1"/>
    <col min="1282" max="1282" width="38.85546875" style="5" hidden="1" customWidth="1"/>
    <col min="1283" max="1283" width="82" style="5" hidden="1" customWidth="1"/>
    <col min="1284" max="1344" width="42.85546875" style="5" hidden="1" customWidth="1"/>
    <col min="1345" max="1536" width="0" style="5" hidden="1"/>
    <col min="1537" max="1537" width="6.85546875" style="5" hidden="1" customWidth="1"/>
    <col min="1538" max="1538" width="38.85546875" style="5" hidden="1" customWidth="1"/>
    <col min="1539" max="1539" width="82" style="5" hidden="1" customWidth="1"/>
    <col min="1540" max="1600" width="42.85546875" style="5" hidden="1" customWidth="1"/>
    <col min="1601" max="1792" width="0" style="5" hidden="1"/>
    <col min="1793" max="1793" width="6.85546875" style="5" hidden="1" customWidth="1"/>
    <col min="1794" max="1794" width="38.85546875" style="5" hidden="1" customWidth="1"/>
    <col min="1795" max="1795" width="82" style="5" hidden="1" customWidth="1"/>
    <col min="1796" max="1856" width="42.85546875" style="5" hidden="1" customWidth="1"/>
    <col min="1857" max="2048" width="0" style="5" hidden="1"/>
    <col min="2049" max="2049" width="6.85546875" style="5" hidden="1" customWidth="1"/>
    <col min="2050" max="2050" width="38.85546875" style="5" hidden="1" customWidth="1"/>
    <col min="2051" max="2051" width="82" style="5" hidden="1" customWidth="1"/>
    <col min="2052" max="2112" width="42.85546875" style="5" hidden="1" customWidth="1"/>
    <col min="2113" max="2304" width="0" style="5" hidden="1"/>
    <col min="2305" max="2305" width="6.85546875" style="5" hidden="1" customWidth="1"/>
    <col min="2306" max="2306" width="38.85546875" style="5" hidden="1" customWidth="1"/>
    <col min="2307" max="2307" width="82" style="5" hidden="1" customWidth="1"/>
    <col min="2308" max="2368" width="42.85546875" style="5" hidden="1" customWidth="1"/>
    <col min="2369" max="2560" width="0" style="5" hidden="1"/>
    <col min="2561" max="2561" width="6.85546875" style="5" hidden="1" customWidth="1"/>
    <col min="2562" max="2562" width="38.85546875" style="5" hidden="1" customWidth="1"/>
    <col min="2563" max="2563" width="82" style="5" hidden="1" customWidth="1"/>
    <col min="2564" max="2624" width="42.85546875" style="5" hidden="1" customWidth="1"/>
    <col min="2625" max="2816" width="0" style="5" hidden="1"/>
    <col min="2817" max="2817" width="6.85546875" style="5" hidden="1" customWidth="1"/>
    <col min="2818" max="2818" width="38.85546875" style="5" hidden="1" customWidth="1"/>
    <col min="2819" max="2819" width="82" style="5" hidden="1" customWidth="1"/>
    <col min="2820" max="2880" width="42.85546875" style="5" hidden="1" customWidth="1"/>
    <col min="2881" max="3072" width="0" style="5" hidden="1"/>
    <col min="3073" max="3073" width="6.85546875" style="5" hidden="1" customWidth="1"/>
    <col min="3074" max="3074" width="38.85546875" style="5" hidden="1" customWidth="1"/>
    <col min="3075" max="3075" width="82" style="5" hidden="1" customWidth="1"/>
    <col min="3076" max="3136" width="42.85546875" style="5" hidden="1" customWidth="1"/>
    <col min="3137" max="3328" width="0" style="5" hidden="1"/>
    <col min="3329" max="3329" width="6.85546875" style="5" hidden="1" customWidth="1"/>
    <col min="3330" max="3330" width="38.85546875" style="5" hidden="1" customWidth="1"/>
    <col min="3331" max="3331" width="82" style="5" hidden="1" customWidth="1"/>
    <col min="3332" max="3392" width="42.85546875" style="5" hidden="1" customWidth="1"/>
    <col min="3393" max="3584" width="0" style="5" hidden="1"/>
    <col min="3585" max="3585" width="6.85546875" style="5" hidden="1" customWidth="1"/>
    <col min="3586" max="3586" width="38.85546875" style="5" hidden="1" customWidth="1"/>
    <col min="3587" max="3587" width="82" style="5" hidden="1" customWidth="1"/>
    <col min="3588" max="3648" width="42.85546875" style="5" hidden="1" customWidth="1"/>
    <col min="3649" max="3840" width="0" style="5" hidden="1"/>
    <col min="3841" max="3841" width="6.85546875" style="5" hidden="1" customWidth="1"/>
    <col min="3842" max="3842" width="38.85546875" style="5" hidden="1" customWidth="1"/>
    <col min="3843" max="3843" width="82" style="5" hidden="1" customWidth="1"/>
    <col min="3844" max="3904" width="42.85546875" style="5" hidden="1" customWidth="1"/>
    <col min="3905" max="4096" width="0" style="5" hidden="1"/>
    <col min="4097" max="4097" width="6.85546875" style="5" hidden="1" customWidth="1"/>
    <col min="4098" max="4098" width="38.85546875" style="5" hidden="1" customWidth="1"/>
    <col min="4099" max="4099" width="82" style="5" hidden="1" customWidth="1"/>
    <col min="4100" max="4160" width="42.85546875" style="5" hidden="1" customWidth="1"/>
    <col min="4161" max="4352" width="0" style="5" hidden="1"/>
    <col min="4353" max="4353" width="6.85546875" style="5" hidden="1" customWidth="1"/>
    <col min="4354" max="4354" width="38.85546875" style="5" hidden="1" customWidth="1"/>
    <col min="4355" max="4355" width="82" style="5" hidden="1" customWidth="1"/>
    <col min="4356" max="4416" width="42.85546875" style="5" hidden="1" customWidth="1"/>
    <col min="4417" max="4608" width="0" style="5" hidden="1"/>
    <col min="4609" max="4609" width="6.85546875" style="5" hidden="1" customWidth="1"/>
    <col min="4610" max="4610" width="38.85546875" style="5" hidden="1" customWidth="1"/>
    <col min="4611" max="4611" width="82" style="5" hidden="1" customWidth="1"/>
    <col min="4612" max="4672" width="42.85546875" style="5" hidden="1" customWidth="1"/>
    <col min="4673" max="4864" width="0" style="5" hidden="1"/>
    <col min="4865" max="4865" width="6.85546875" style="5" hidden="1" customWidth="1"/>
    <col min="4866" max="4866" width="38.85546875" style="5" hidden="1" customWidth="1"/>
    <col min="4867" max="4867" width="82" style="5" hidden="1" customWidth="1"/>
    <col min="4868" max="4928" width="42.85546875" style="5" hidden="1" customWidth="1"/>
    <col min="4929" max="5120" width="0" style="5" hidden="1"/>
    <col min="5121" max="5121" width="6.85546875" style="5" hidden="1" customWidth="1"/>
    <col min="5122" max="5122" width="38.85546875" style="5" hidden="1" customWidth="1"/>
    <col min="5123" max="5123" width="82" style="5" hidden="1" customWidth="1"/>
    <col min="5124" max="5184" width="42.85546875" style="5" hidden="1" customWidth="1"/>
    <col min="5185" max="5376" width="0" style="5" hidden="1"/>
    <col min="5377" max="5377" width="6.85546875" style="5" hidden="1" customWidth="1"/>
    <col min="5378" max="5378" width="38.85546875" style="5" hidden="1" customWidth="1"/>
    <col min="5379" max="5379" width="82" style="5" hidden="1" customWidth="1"/>
    <col min="5380" max="5440" width="42.85546875" style="5" hidden="1" customWidth="1"/>
    <col min="5441" max="5632" width="0" style="5" hidden="1"/>
    <col min="5633" max="5633" width="6.85546875" style="5" hidden="1" customWidth="1"/>
    <col min="5634" max="5634" width="38.85546875" style="5" hidden="1" customWidth="1"/>
    <col min="5635" max="5635" width="82" style="5" hidden="1" customWidth="1"/>
    <col min="5636" max="5696" width="42.85546875" style="5" hidden="1" customWidth="1"/>
    <col min="5697" max="5888" width="0" style="5" hidden="1"/>
    <col min="5889" max="5889" width="6.85546875" style="5" hidden="1" customWidth="1"/>
    <col min="5890" max="5890" width="38.85546875" style="5" hidden="1" customWidth="1"/>
    <col min="5891" max="5891" width="82" style="5" hidden="1" customWidth="1"/>
    <col min="5892" max="5952" width="42.85546875" style="5" hidden="1" customWidth="1"/>
    <col min="5953" max="6144" width="0" style="5" hidden="1"/>
    <col min="6145" max="6145" width="6.85546875" style="5" hidden="1" customWidth="1"/>
    <col min="6146" max="6146" width="38.85546875" style="5" hidden="1" customWidth="1"/>
    <col min="6147" max="6147" width="82" style="5" hidden="1" customWidth="1"/>
    <col min="6148" max="6208" width="42.85546875" style="5" hidden="1" customWidth="1"/>
    <col min="6209" max="6400" width="0" style="5" hidden="1"/>
    <col min="6401" max="6401" width="6.85546875" style="5" hidden="1" customWidth="1"/>
    <col min="6402" max="6402" width="38.85546875" style="5" hidden="1" customWidth="1"/>
    <col min="6403" max="6403" width="82" style="5" hidden="1" customWidth="1"/>
    <col min="6404" max="6464" width="42.85546875" style="5" hidden="1" customWidth="1"/>
    <col min="6465" max="6656" width="0" style="5" hidden="1"/>
    <col min="6657" max="6657" width="6.85546875" style="5" hidden="1" customWidth="1"/>
    <col min="6658" max="6658" width="38.85546875" style="5" hidden="1" customWidth="1"/>
    <col min="6659" max="6659" width="82" style="5" hidden="1" customWidth="1"/>
    <col min="6660" max="6720" width="42.85546875" style="5" hidden="1" customWidth="1"/>
    <col min="6721" max="6912" width="0" style="5" hidden="1"/>
    <col min="6913" max="6913" width="6.85546875" style="5" hidden="1" customWidth="1"/>
    <col min="6914" max="6914" width="38.85546875" style="5" hidden="1" customWidth="1"/>
    <col min="6915" max="6915" width="82" style="5" hidden="1" customWidth="1"/>
    <col min="6916" max="6976" width="42.85546875" style="5" hidden="1" customWidth="1"/>
    <col min="6977" max="7168" width="0" style="5" hidden="1"/>
    <col min="7169" max="7169" width="6.85546875" style="5" hidden="1" customWidth="1"/>
    <col min="7170" max="7170" width="38.85546875" style="5" hidden="1" customWidth="1"/>
    <col min="7171" max="7171" width="82" style="5" hidden="1" customWidth="1"/>
    <col min="7172" max="7232" width="42.85546875" style="5" hidden="1" customWidth="1"/>
    <col min="7233" max="7424" width="0" style="5" hidden="1"/>
    <col min="7425" max="7425" width="6.85546875" style="5" hidden="1" customWidth="1"/>
    <col min="7426" max="7426" width="38.85546875" style="5" hidden="1" customWidth="1"/>
    <col min="7427" max="7427" width="82" style="5" hidden="1" customWidth="1"/>
    <col min="7428" max="7488" width="42.85546875" style="5" hidden="1" customWidth="1"/>
    <col min="7489" max="7680" width="0" style="5" hidden="1"/>
    <col min="7681" max="7681" width="6.85546875" style="5" hidden="1" customWidth="1"/>
    <col min="7682" max="7682" width="38.85546875" style="5" hidden="1" customWidth="1"/>
    <col min="7683" max="7683" width="82" style="5" hidden="1" customWidth="1"/>
    <col min="7684" max="7744" width="42.85546875" style="5" hidden="1" customWidth="1"/>
    <col min="7745" max="7936" width="0" style="5" hidden="1"/>
    <col min="7937" max="7937" width="6.85546875" style="5" hidden="1" customWidth="1"/>
    <col min="7938" max="7938" width="38.85546875" style="5" hidden="1" customWidth="1"/>
    <col min="7939" max="7939" width="82" style="5" hidden="1" customWidth="1"/>
    <col min="7940" max="8000" width="42.85546875" style="5" hidden="1" customWidth="1"/>
    <col min="8001" max="8192" width="0" style="5" hidden="1"/>
    <col min="8193" max="8193" width="6.85546875" style="5" hidden="1" customWidth="1"/>
    <col min="8194" max="8194" width="38.85546875" style="5" hidden="1" customWidth="1"/>
    <col min="8195" max="8195" width="82" style="5" hidden="1" customWidth="1"/>
    <col min="8196" max="8256" width="42.85546875" style="5" hidden="1" customWidth="1"/>
    <col min="8257" max="8448" width="0" style="5" hidden="1"/>
    <col min="8449" max="8449" width="6.85546875" style="5" hidden="1" customWidth="1"/>
    <col min="8450" max="8450" width="38.85546875" style="5" hidden="1" customWidth="1"/>
    <col min="8451" max="8451" width="82" style="5" hidden="1" customWidth="1"/>
    <col min="8452" max="8512" width="42.85546875" style="5" hidden="1" customWidth="1"/>
    <col min="8513" max="8704" width="0" style="5" hidden="1"/>
    <col min="8705" max="8705" width="6.85546875" style="5" hidden="1" customWidth="1"/>
    <col min="8706" max="8706" width="38.85546875" style="5" hidden="1" customWidth="1"/>
    <col min="8707" max="8707" width="82" style="5" hidden="1" customWidth="1"/>
    <col min="8708" max="8768" width="42.85546875" style="5" hidden="1" customWidth="1"/>
    <col min="8769" max="8960" width="0" style="5" hidden="1"/>
    <col min="8961" max="8961" width="6.85546875" style="5" hidden="1" customWidth="1"/>
    <col min="8962" max="8962" width="38.85546875" style="5" hidden="1" customWidth="1"/>
    <col min="8963" max="8963" width="82" style="5" hidden="1" customWidth="1"/>
    <col min="8964" max="9024" width="42.85546875" style="5" hidden="1" customWidth="1"/>
    <col min="9025" max="9216" width="0" style="5" hidden="1"/>
    <col min="9217" max="9217" width="6.85546875" style="5" hidden="1" customWidth="1"/>
    <col min="9218" max="9218" width="38.85546875" style="5" hidden="1" customWidth="1"/>
    <col min="9219" max="9219" width="82" style="5" hidden="1" customWidth="1"/>
    <col min="9220" max="9280" width="42.85546875" style="5" hidden="1" customWidth="1"/>
    <col min="9281" max="9472" width="0" style="5" hidden="1"/>
    <col min="9473" max="9473" width="6.85546875" style="5" hidden="1" customWidth="1"/>
    <col min="9474" max="9474" width="38.85546875" style="5" hidden="1" customWidth="1"/>
    <col min="9475" max="9475" width="82" style="5" hidden="1" customWidth="1"/>
    <col min="9476" max="9536" width="42.85546875" style="5" hidden="1" customWidth="1"/>
    <col min="9537" max="9728" width="0" style="5" hidden="1"/>
    <col min="9729" max="9729" width="6.85546875" style="5" hidden="1" customWidth="1"/>
    <col min="9730" max="9730" width="38.85546875" style="5" hidden="1" customWidth="1"/>
    <col min="9731" max="9731" width="82" style="5" hidden="1" customWidth="1"/>
    <col min="9732" max="9792" width="42.85546875" style="5" hidden="1" customWidth="1"/>
    <col min="9793" max="9984" width="0" style="5" hidden="1"/>
    <col min="9985" max="9985" width="6.85546875" style="5" hidden="1" customWidth="1"/>
    <col min="9986" max="9986" width="38.85546875" style="5" hidden="1" customWidth="1"/>
    <col min="9987" max="9987" width="82" style="5" hidden="1" customWidth="1"/>
    <col min="9988" max="10048" width="42.85546875" style="5" hidden="1" customWidth="1"/>
    <col min="10049" max="10240" width="0" style="5" hidden="1"/>
    <col min="10241" max="10241" width="6.85546875" style="5" hidden="1" customWidth="1"/>
    <col min="10242" max="10242" width="38.85546875" style="5" hidden="1" customWidth="1"/>
    <col min="10243" max="10243" width="82" style="5" hidden="1" customWidth="1"/>
    <col min="10244" max="10304" width="42.85546875" style="5" hidden="1" customWidth="1"/>
    <col min="10305" max="10496" width="0" style="5" hidden="1"/>
    <col min="10497" max="10497" width="6.85546875" style="5" hidden="1" customWidth="1"/>
    <col min="10498" max="10498" width="38.85546875" style="5" hidden="1" customWidth="1"/>
    <col min="10499" max="10499" width="82" style="5" hidden="1" customWidth="1"/>
    <col min="10500" max="10560" width="42.85546875" style="5" hidden="1" customWidth="1"/>
    <col min="10561" max="10752" width="0" style="5" hidden="1"/>
    <col min="10753" max="10753" width="6.85546875" style="5" hidden="1" customWidth="1"/>
    <col min="10754" max="10754" width="38.85546875" style="5" hidden="1" customWidth="1"/>
    <col min="10755" max="10755" width="82" style="5" hidden="1" customWidth="1"/>
    <col min="10756" max="10816" width="42.85546875" style="5" hidden="1" customWidth="1"/>
    <col min="10817" max="11008" width="0" style="5" hidden="1"/>
    <col min="11009" max="11009" width="6.85546875" style="5" hidden="1" customWidth="1"/>
    <col min="11010" max="11010" width="38.85546875" style="5" hidden="1" customWidth="1"/>
    <col min="11011" max="11011" width="82" style="5" hidden="1" customWidth="1"/>
    <col min="11012" max="11072" width="42.85546875" style="5" hidden="1" customWidth="1"/>
    <col min="11073" max="11264" width="0" style="5" hidden="1"/>
    <col min="11265" max="11265" width="6.85546875" style="5" hidden="1" customWidth="1"/>
    <col min="11266" max="11266" width="38.85546875" style="5" hidden="1" customWidth="1"/>
    <col min="11267" max="11267" width="82" style="5" hidden="1" customWidth="1"/>
    <col min="11268" max="11328" width="42.85546875" style="5" hidden="1" customWidth="1"/>
    <col min="11329" max="11520" width="0" style="5" hidden="1"/>
    <col min="11521" max="11521" width="6.85546875" style="5" hidden="1" customWidth="1"/>
    <col min="11522" max="11522" width="38.85546875" style="5" hidden="1" customWidth="1"/>
    <col min="11523" max="11523" width="82" style="5" hidden="1" customWidth="1"/>
    <col min="11524" max="11584" width="42.85546875" style="5" hidden="1" customWidth="1"/>
    <col min="11585" max="11776" width="0" style="5" hidden="1"/>
    <col min="11777" max="11777" width="6.85546875" style="5" hidden="1" customWidth="1"/>
    <col min="11778" max="11778" width="38.85546875" style="5" hidden="1" customWidth="1"/>
    <col min="11779" max="11779" width="82" style="5" hidden="1" customWidth="1"/>
    <col min="11780" max="11840" width="42.85546875" style="5" hidden="1" customWidth="1"/>
    <col min="11841" max="12032" width="0" style="5" hidden="1"/>
    <col min="12033" max="12033" width="6.85546875" style="5" hidden="1" customWidth="1"/>
    <col min="12034" max="12034" width="38.85546875" style="5" hidden="1" customWidth="1"/>
    <col min="12035" max="12035" width="82" style="5" hidden="1" customWidth="1"/>
    <col min="12036" max="12096" width="42.85546875" style="5" hidden="1" customWidth="1"/>
    <col min="12097" max="12288" width="0" style="5" hidden="1"/>
    <col min="12289" max="12289" width="6.85546875" style="5" hidden="1" customWidth="1"/>
    <col min="12290" max="12290" width="38.85546875" style="5" hidden="1" customWidth="1"/>
    <col min="12291" max="12291" width="82" style="5" hidden="1" customWidth="1"/>
    <col min="12292" max="12352" width="42.85546875" style="5" hidden="1" customWidth="1"/>
    <col min="12353" max="12544" width="0" style="5" hidden="1"/>
    <col min="12545" max="12545" width="6.85546875" style="5" hidden="1" customWidth="1"/>
    <col min="12546" max="12546" width="38.85546875" style="5" hidden="1" customWidth="1"/>
    <col min="12547" max="12547" width="82" style="5" hidden="1" customWidth="1"/>
    <col min="12548" max="12608" width="42.85546875" style="5" hidden="1" customWidth="1"/>
    <col min="12609" max="12800" width="0" style="5" hidden="1"/>
    <col min="12801" max="12801" width="6.85546875" style="5" hidden="1" customWidth="1"/>
    <col min="12802" max="12802" width="38.85546875" style="5" hidden="1" customWidth="1"/>
    <col min="12803" max="12803" width="82" style="5" hidden="1" customWidth="1"/>
    <col min="12804" max="12864" width="42.85546875" style="5" hidden="1" customWidth="1"/>
    <col min="12865" max="13056" width="0" style="5" hidden="1"/>
    <col min="13057" max="13057" width="6.85546875" style="5" hidden="1" customWidth="1"/>
    <col min="13058" max="13058" width="38.85546875" style="5" hidden="1" customWidth="1"/>
    <col min="13059" max="13059" width="82" style="5" hidden="1" customWidth="1"/>
    <col min="13060" max="13120" width="42.85546875" style="5" hidden="1" customWidth="1"/>
    <col min="13121" max="13312" width="0" style="5" hidden="1"/>
    <col min="13313" max="13313" width="6.85546875" style="5" hidden="1" customWidth="1"/>
    <col min="13314" max="13314" width="38.85546875" style="5" hidden="1" customWidth="1"/>
    <col min="13315" max="13315" width="82" style="5" hidden="1" customWidth="1"/>
    <col min="13316" max="13376" width="42.85546875" style="5" hidden="1" customWidth="1"/>
    <col min="13377" max="13568" width="0" style="5" hidden="1"/>
    <col min="13569" max="13569" width="6.85546875" style="5" hidden="1" customWidth="1"/>
    <col min="13570" max="13570" width="38.85546875" style="5" hidden="1" customWidth="1"/>
    <col min="13571" max="13571" width="82" style="5" hidden="1" customWidth="1"/>
    <col min="13572" max="13632" width="42.85546875" style="5" hidden="1" customWidth="1"/>
    <col min="13633" max="13824" width="0" style="5" hidden="1"/>
    <col min="13825" max="13825" width="6.85546875" style="5" hidden="1" customWidth="1"/>
    <col min="13826" max="13826" width="38.85546875" style="5" hidden="1" customWidth="1"/>
    <col min="13827" max="13827" width="82" style="5" hidden="1" customWidth="1"/>
    <col min="13828" max="13888" width="42.85546875" style="5" hidden="1" customWidth="1"/>
    <col min="13889" max="14080" width="0" style="5" hidden="1"/>
    <col min="14081" max="14081" width="6.85546875" style="5" hidden="1" customWidth="1"/>
    <col min="14082" max="14082" width="38.85546875" style="5" hidden="1" customWidth="1"/>
    <col min="14083" max="14083" width="82" style="5" hidden="1" customWidth="1"/>
    <col min="14084" max="14144" width="42.85546875" style="5" hidden="1" customWidth="1"/>
    <col min="14145" max="14336" width="0" style="5" hidden="1"/>
    <col min="14337" max="14337" width="6.85546875" style="5" hidden="1" customWidth="1"/>
    <col min="14338" max="14338" width="38.85546875" style="5" hidden="1" customWidth="1"/>
    <col min="14339" max="14339" width="82" style="5" hidden="1" customWidth="1"/>
    <col min="14340" max="14400" width="42.85546875" style="5" hidden="1" customWidth="1"/>
    <col min="14401" max="14592" width="0" style="5" hidden="1"/>
    <col min="14593" max="14593" width="6.85546875" style="5" hidden="1" customWidth="1"/>
    <col min="14594" max="14594" width="38.85546875" style="5" hidden="1" customWidth="1"/>
    <col min="14595" max="14595" width="82" style="5" hidden="1" customWidth="1"/>
    <col min="14596" max="14656" width="42.85546875" style="5" hidden="1" customWidth="1"/>
    <col min="14657" max="14848" width="0" style="5" hidden="1"/>
    <col min="14849" max="14849" width="6.85546875" style="5" hidden="1" customWidth="1"/>
    <col min="14850" max="14850" width="38.85546875" style="5" hidden="1" customWidth="1"/>
    <col min="14851" max="14851" width="82" style="5" hidden="1" customWidth="1"/>
    <col min="14852" max="14912" width="42.85546875" style="5" hidden="1" customWidth="1"/>
    <col min="14913" max="15104" width="0" style="5" hidden="1"/>
    <col min="15105" max="15105" width="6.85546875" style="5" hidden="1" customWidth="1"/>
    <col min="15106" max="15106" width="38.85546875" style="5" hidden="1" customWidth="1"/>
    <col min="15107" max="15107" width="82" style="5" hidden="1" customWidth="1"/>
    <col min="15108" max="15168" width="42.85546875" style="5" hidden="1" customWidth="1"/>
    <col min="15169" max="15360" width="0" style="5" hidden="1"/>
    <col min="15361" max="15361" width="6.85546875" style="5" hidden="1" customWidth="1"/>
    <col min="15362" max="15362" width="38.85546875" style="5" hidden="1" customWidth="1"/>
    <col min="15363" max="15363" width="82" style="5" hidden="1" customWidth="1"/>
    <col min="15364" max="15424" width="42.85546875" style="5" hidden="1" customWidth="1"/>
    <col min="15425" max="15616" width="0" style="5" hidden="1"/>
    <col min="15617" max="15617" width="6.85546875" style="5" hidden="1" customWidth="1"/>
    <col min="15618" max="15618" width="38.85546875" style="5" hidden="1" customWidth="1"/>
    <col min="15619" max="15619" width="82" style="5" hidden="1" customWidth="1"/>
    <col min="15620" max="15680" width="42.85546875" style="5" hidden="1" customWidth="1"/>
    <col min="15681" max="15872" width="0" style="5" hidden="1"/>
    <col min="15873" max="15873" width="6.85546875" style="5" hidden="1" customWidth="1"/>
    <col min="15874" max="15874" width="38.85546875" style="5" hidden="1" customWidth="1"/>
    <col min="15875" max="15875" width="82" style="5" hidden="1" customWidth="1"/>
    <col min="15876" max="15936" width="42.85546875" style="5" hidden="1" customWidth="1"/>
    <col min="15937" max="16128" width="0" style="5" hidden="1"/>
    <col min="16129" max="16129" width="6.85546875" style="5" hidden="1" customWidth="1"/>
    <col min="16130" max="16130" width="38.85546875" style="5" hidden="1" customWidth="1"/>
    <col min="16131" max="16131" width="82" style="5" hidden="1" customWidth="1"/>
    <col min="16132" max="16192" width="42.85546875" style="5" hidden="1" customWidth="1"/>
    <col min="16193" max="16384" width="0" style="5" hidden="1"/>
  </cols>
  <sheetData>
    <row r="1" spans="1:64" x14ac:dyDescent="0.3">
      <c r="A1" s="102" t="s">
        <v>957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2.7" customHeight="1" x14ac:dyDescent="0.3">
      <c r="A2" s="164" t="s">
        <v>223</v>
      </c>
      <c r="B2" s="165"/>
      <c r="C2" s="58" t="s">
        <v>517</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2.7" customHeight="1" x14ac:dyDescent="0.3">
      <c r="A3" s="164" t="s">
        <v>224</v>
      </c>
      <c r="B3" s="165"/>
      <c r="C3" s="58" t="s">
        <v>923</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2.7" customHeight="1" x14ac:dyDescent="0.3">
      <c r="A4" s="164" t="s">
        <v>225</v>
      </c>
      <c r="B4" s="165"/>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2.7" customHeight="1" x14ac:dyDescent="0.3">
      <c r="A5" s="164" t="s">
        <v>226</v>
      </c>
      <c r="B5" s="165"/>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7" customHeight="1" x14ac:dyDescent="0.3">
      <c r="A6" s="164" t="s">
        <v>227</v>
      </c>
      <c r="B6" s="165"/>
      <c r="C6" s="60">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54" t="s">
        <v>228</v>
      </c>
      <c r="B7" s="61"/>
      <c r="C7" s="61"/>
      <c r="D7" s="61"/>
      <c r="E7" s="61"/>
      <c r="F7" s="61"/>
      <c r="G7" s="61"/>
      <c r="H7" s="61"/>
      <c r="I7" s="61"/>
      <c r="J7" s="61"/>
      <c r="K7" s="61"/>
      <c r="L7" s="61"/>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56"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162" t="s">
        <v>230</v>
      </c>
      <c r="E9" s="162" t="s">
        <v>231</v>
      </c>
      <c r="F9" s="162" t="s">
        <v>232</v>
      </c>
      <c r="G9" s="162" t="s">
        <v>233</v>
      </c>
      <c r="H9" s="162" t="s">
        <v>234</v>
      </c>
      <c r="I9" s="162" t="s">
        <v>235</v>
      </c>
      <c r="J9" s="162" t="s">
        <v>236</v>
      </c>
      <c r="K9" s="162" t="s">
        <v>237</v>
      </c>
      <c r="L9" s="162" t="s">
        <v>238</v>
      </c>
      <c r="M9" s="162" t="s">
        <v>239</v>
      </c>
      <c r="N9" s="162" t="s">
        <v>240</v>
      </c>
      <c r="O9" s="162" t="s">
        <v>241</v>
      </c>
      <c r="P9" s="162" t="s">
        <v>242</v>
      </c>
      <c r="Q9" s="162" t="s">
        <v>243</v>
      </c>
      <c r="R9" s="162" t="s">
        <v>244</v>
      </c>
      <c r="S9" s="162" t="s">
        <v>245</v>
      </c>
      <c r="T9" s="162" t="s">
        <v>246</v>
      </c>
      <c r="U9" s="162" t="s">
        <v>247</v>
      </c>
      <c r="V9" s="162" t="s">
        <v>248</v>
      </c>
      <c r="W9" s="162" t="s">
        <v>249</v>
      </c>
      <c r="X9" s="162" t="s">
        <v>250</v>
      </c>
      <c r="Y9" s="162" t="s">
        <v>251</v>
      </c>
      <c r="Z9" s="162" t="s">
        <v>252</v>
      </c>
      <c r="AA9" s="162" t="s">
        <v>253</v>
      </c>
      <c r="AB9" s="162" t="s">
        <v>254</v>
      </c>
      <c r="AC9" s="162" t="s">
        <v>255</v>
      </c>
      <c r="AD9" s="162" t="s">
        <v>256</v>
      </c>
      <c r="AE9" s="162" t="s">
        <v>257</v>
      </c>
      <c r="AF9" s="162" t="s">
        <v>258</v>
      </c>
      <c r="AG9" s="162" t="s">
        <v>259</v>
      </c>
      <c r="AH9" s="162" t="s">
        <v>260</v>
      </c>
      <c r="AI9" s="162" t="s">
        <v>261</v>
      </c>
      <c r="AJ9" s="162" t="s">
        <v>262</v>
      </c>
      <c r="AK9" s="162" t="s">
        <v>263</v>
      </c>
      <c r="AL9" s="162" t="s">
        <v>264</v>
      </c>
      <c r="AM9" s="162" t="s">
        <v>265</v>
      </c>
      <c r="AN9" s="162" t="s">
        <v>266</v>
      </c>
      <c r="AO9" s="162" t="s">
        <v>267</v>
      </c>
      <c r="AP9" s="162" t="s">
        <v>268</v>
      </c>
      <c r="AQ9" s="162" t="s">
        <v>269</v>
      </c>
      <c r="AR9" s="162" t="s">
        <v>270</v>
      </c>
      <c r="AS9" s="162" t="s">
        <v>271</v>
      </c>
    </row>
    <row r="10" spans="1:64" s="7" customFormat="1" ht="27.6" customHeight="1" x14ac:dyDescent="0.3">
      <c r="A10" s="104" t="s">
        <v>272</v>
      </c>
      <c r="B10" s="18" t="s">
        <v>273</v>
      </c>
      <c r="C10" s="105" t="s">
        <v>274</v>
      </c>
      <c r="D10" s="100" t="s">
        <v>275</v>
      </c>
      <c r="E10" s="100" t="s">
        <v>275</v>
      </c>
      <c r="F10" s="100" t="s">
        <v>275</v>
      </c>
      <c r="G10" s="100" t="s">
        <v>275</v>
      </c>
      <c r="H10" s="100" t="s">
        <v>275</v>
      </c>
      <c r="I10" s="100" t="s">
        <v>275</v>
      </c>
      <c r="J10" s="100" t="s">
        <v>275</v>
      </c>
      <c r="K10" s="100" t="s">
        <v>275</v>
      </c>
      <c r="L10" s="100" t="s">
        <v>275</v>
      </c>
      <c r="M10" s="100" t="s">
        <v>276</v>
      </c>
      <c r="N10" s="100" t="s">
        <v>276</v>
      </c>
      <c r="O10" s="100" t="s">
        <v>276</v>
      </c>
      <c r="P10" s="100" t="s">
        <v>276</v>
      </c>
      <c r="Q10" s="100" t="s">
        <v>276</v>
      </c>
      <c r="R10" s="100" t="s">
        <v>276</v>
      </c>
      <c r="S10" s="100" t="s">
        <v>276</v>
      </c>
      <c r="T10" s="100" t="s">
        <v>276</v>
      </c>
      <c r="U10" s="100" t="s">
        <v>276</v>
      </c>
      <c r="V10" s="100" t="s">
        <v>276</v>
      </c>
      <c r="W10" s="100" t="s">
        <v>276</v>
      </c>
      <c r="X10" s="100" t="s">
        <v>276</v>
      </c>
      <c r="Y10" s="100" t="s">
        <v>276</v>
      </c>
      <c r="Z10" s="100" t="s">
        <v>276</v>
      </c>
      <c r="AA10" s="100" t="s">
        <v>276</v>
      </c>
      <c r="AB10" s="100" t="s">
        <v>276</v>
      </c>
      <c r="AC10" s="100" t="s">
        <v>276</v>
      </c>
      <c r="AD10" s="100" t="s">
        <v>277</v>
      </c>
      <c r="AE10" s="100" t="s">
        <v>277</v>
      </c>
      <c r="AF10" s="100" t="s">
        <v>277</v>
      </c>
      <c r="AG10" s="100" t="s">
        <v>278</v>
      </c>
      <c r="AH10" s="100" t="s">
        <v>278</v>
      </c>
      <c r="AI10" s="100" t="s">
        <v>278</v>
      </c>
      <c r="AJ10" s="100" t="s">
        <v>278</v>
      </c>
      <c r="AK10" s="100" t="s">
        <v>278</v>
      </c>
      <c r="AL10" s="100" t="s">
        <v>279</v>
      </c>
      <c r="AM10" s="100" t="s">
        <v>279</v>
      </c>
      <c r="AN10" s="100" t="s">
        <v>279</v>
      </c>
      <c r="AO10" s="100" t="s">
        <v>279</v>
      </c>
      <c r="AP10" s="100" t="s">
        <v>279</v>
      </c>
      <c r="AQ10" s="100" t="s">
        <v>279</v>
      </c>
      <c r="AR10" s="100" t="s">
        <v>279</v>
      </c>
      <c r="AS10" s="100" t="s">
        <v>279</v>
      </c>
    </row>
    <row r="11" spans="1:64" s="8" customFormat="1" ht="27.6" customHeight="1" x14ac:dyDescent="0.3">
      <c r="A11" s="163" t="s">
        <v>280</v>
      </c>
      <c r="B11" s="18" t="s">
        <v>281</v>
      </c>
      <c r="C11" s="105" t="s">
        <v>282</v>
      </c>
      <c r="D11" s="100" t="s">
        <v>283</v>
      </c>
      <c r="E11" s="100" t="s">
        <v>283</v>
      </c>
      <c r="F11" s="100" t="s">
        <v>516</v>
      </c>
      <c r="G11" s="100" t="s">
        <v>516</v>
      </c>
      <c r="H11" s="100" t="s">
        <v>516</v>
      </c>
      <c r="I11" s="100" t="s">
        <v>516</v>
      </c>
      <c r="J11" s="100" t="s">
        <v>516</v>
      </c>
      <c r="K11" s="100" t="s">
        <v>283</v>
      </c>
      <c r="L11" s="100" t="s">
        <v>283</v>
      </c>
      <c r="M11" s="100" t="s">
        <v>285</v>
      </c>
      <c r="N11" s="100" t="s">
        <v>285</v>
      </c>
      <c r="O11" s="100" t="s">
        <v>286</v>
      </c>
      <c r="P11" s="100" t="s">
        <v>286</v>
      </c>
      <c r="Q11" s="100" t="s">
        <v>286</v>
      </c>
      <c r="R11" s="100" t="s">
        <v>285</v>
      </c>
      <c r="S11" s="100" t="s">
        <v>285</v>
      </c>
      <c r="T11" s="100" t="s">
        <v>287</v>
      </c>
      <c r="U11" s="100" t="s">
        <v>287</v>
      </c>
      <c r="V11" s="100" t="s">
        <v>288</v>
      </c>
      <c r="W11" s="100" t="s">
        <v>289</v>
      </c>
      <c r="X11" s="100" t="s">
        <v>290</v>
      </c>
      <c r="Y11" s="100" t="s">
        <v>291</v>
      </c>
      <c r="Z11" s="100" t="s">
        <v>292</v>
      </c>
      <c r="AA11" s="100" t="s">
        <v>293</v>
      </c>
      <c r="AB11" s="100" t="s">
        <v>292</v>
      </c>
      <c r="AC11" s="100" t="s">
        <v>295</v>
      </c>
      <c r="AD11" s="100" t="s">
        <v>297</v>
      </c>
      <c r="AE11" s="100" t="s">
        <v>298</v>
      </c>
      <c r="AF11" s="100" t="s">
        <v>299</v>
      </c>
      <c r="AG11" s="100" t="s">
        <v>300</v>
      </c>
      <c r="AH11" s="100" t="s">
        <v>301</v>
      </c>
      <c r="AI11" s="100" t="s">
        <v>302</v>
      </c>
      <c r="AJ11" s="100" t="s">
        <v>303</v>
      </c>
      <c r="AK11" s="100" t="s">
        <v>304</v>
      </c>
      <c r="AL11" s="100" t="s">
        <v>305</v>
      </c>
      <c r="AM11" s="100" t="s">
        <v>306</v>
      </c>
      <c r="AN11" s="100" t="s">
        <v>307</v>
      </c>
      <c r="AO11" s="100" t="s">
        <v>308</v>
      </c>
      <c r="AP11" s="100" t="s">
        <v>309</v>
      </c>
      <c r="AQ11" s="100" t="s">
        <v>310</v>
      </c>
      <c r="AR11" s="100" t="s">
        <v>311</v>
      </c>
      <c r="AS11" s="100" t="s">
        <v>312</v>
      </c>
    </row>
    <row r="12" spans="1:64" s="7" customFormat="1" ht="27.6" customHeight="1" x14ac:dyDescent="0.3">
      <c r="A12" s="104" t="s">
        <v>313</v>
      </c>
      <c r="B12" s="18" t="s">
        <v>314</v>
      </c>
      <c r="C12" s="106" t="s">
        <v>315</v>
      </c>
      <c r="D12" s="107" t="s">
        <v>151</v>
      </c>
      <c r="E12" s="107" t="s">
        <v>155</v>
      </c>
      <c r="F12" s="107" t="s">
        <v>167</v>
      </c>
      <c r="G12" s="107" t="s">
        <v>170</v>
      </c>
      <c r="H12" s="107" t="s">
        <v>158</v>
      </c>
      <c r="I12" s="107" t="s">
        <v>161</v>
      </c>
      <c r="J12" s="107" t="s">
        <v>164</v>
      </c>
      <c r="K12" s="107" t="s">
        <v>173</v>
      </c>
      <c r="L12" s="107" t="s">
        <v>316</v>
      </c>
      <c r="M12" s="107" t="s">
        <v>151</v>
      </c>
      <c r="N12" s="107" t="s">
        <v>155</v>
      </c>
      <c r="O12" s="107" t="s">
        <v>167</v>
      </c>
      <c r="P12" s="107" t="s">
        <v>170</v>
      </c>
      <c r="Q12" s="107" t="s">
        <v>158</v>
      </c>
      <c r="R12" s="107" t="s">
        <v>161</v>
      </c>
      <c r="S12" s="107" t="s">
        <v>164</v>
      </c>
      <c r="T12" s="107" t="s">
        <v>161</v>
      </c>
      <c r="U12" s="107" t="s">
        <v>164</v>
      </c>
      <c r="V12" s="107" t="s">
        <v>317</v>
      </c>
      <c r="W12" s="107" t="s">
        <v>316</v>
      </c>
      <c r="X12" s="107" t="s">
        <v>316</v>
      </c>
      <c r="Y12" s="107" t="s">
        <v>316</v>
      </c>
      <c r="Z12" s="107" t="s">
        <v>151</v>
      </c>
      <c r="AA12" s="107" t="s">
        <v>151</v>
      </c>
      <c r="AB12" s="107" t="s">
        <v>155</v>
      </c>
      <c r="AC12" s="107" t="s">
        <v>318</v>
      </c>
      <c r="AD12" s="107" t="s">
        <v>319</v>
      </c>
      <c r="AE12" s="107" t="s">
        <v>320</v>
      </c>
      <c r="AF12" s="107"/>
      <c r="AG12" s="107"/>
      <c r="AH12" s="107"/>
      <c r="AI12" s="107"/>
      <c r="AJ12" s="107" t="s">
        <v>161</v>
      </c>
      <c r="AK12" s="107" t="s">
        <v>164</v>
      </c>
      <c r="AL12" s="107"/>
      <c r="AM12" s="107"/>
      <c r="AN12" s="107"/>
      <c r="AO12" s="107"/>
      <c r="AP12" s="107"/>
      <c r="AQ12" s="107"/>
      <c r="AR12" s="107"/>
      <c r="AS12" s="107"/>
    </row>
    <row r="13" spans="1:64" s="7" customFormat="1" ht="27.6" customHeight="1" x14ac:dyDescent="0.3">
      <c r="A13" s="104" t="s">
        <v>321</v>
      </c>
      <c r="B13" s="108" t="s">
        <v>322</v>
      </c>
      <c r="C13" s="109" t="s">
        <v>323</v>
      </c>
      <c r="D13" s="107" t="s">
        <v>324</v>
      </c>
      <c r="E13" s="107" t="s">
        <v>325</v>
      </c>
      <c r="F13" s="107" t="s">
        <v>324</v>
      </c>
      <c r="G13" s="107" t="s">
        <v>325</v>
      </c>
      <c r="H13" s="107" t="s">
        <v>326</v>
      </c>
      <c r="I13" s="107" t="s">
        <v>324</v>
      </c>
      <c r="J13" s="107" t="s">
        <v>325</v>
      </c>
      <c r="K13" s="107" t="s">
        <v>326</v>
      </c>
      <c r="L13" s="107" t="s">
        <v>326</v>
      </c>
      <c r="M13" s="107" t="s">
        <v>324</v>
      </c>
      <c r="N13" s="107" t="s">
        <v>325</v>
      </c>
      <c r="O13" s="107" t="s">
        <v>324</v>
      </c>
      <c r="P13" s="107" t="s">
        <v>325</v>
      </c>
      <c r="Q13" s="107" t="s">
        <v>326</v>
      </c>
      <c r="R13" s="107" t="s">
        <v>324</v>
      </c>
      <c r="S13" s="107" t="s">
        <v>325</v>
      </c>
      <c r="T13" s="107" t="s">
        <v>324</v>
      </c>
      <c r="U13" s="107" t="s">
        <v>325</v>
      </c>
      <c r="V13" s="107" t="s">
        <v>326</v>
      </c>
      <c r="W13" s="107" t="s">
        <v>326</v>
      </c>
      <c r="X13" s="107" t="s">
        <v>326</v>
      </c>
      <c r="Y13" s="107" t="s">
        <v>326</v>
      </c>
      <c r="Z13" s="107" t="s">
        <v>324</v>
      </c>
      <c r="AA13" s="107" t="s">
        <v>324</v>
      </c>
      <c r="AB13" s="107" t="s">
        <v>325</v>
      </c>
      <c r="AC13" s="107" t="s">
        <v>327</v>
      </c>
      <c r="AD13" s="107" t="s">
        <v>326</v>
      </c>
      <c r="AE13" s="107" t="s">
        <v>326</v>
      </c>
      <c r="AF13" s="107" t="s">
        <v>326</v>
      </c>
      <c r="AG13" s="107" t="s">
        <v>326</v>
      </c>
      <c r="AH13" s="107" t="s">
        <v>326</v>
      </c>
      <c r="AI13" s="107" t="s">
        <v>326</v>
      </c>
      <c r="AJ13" s="107" t="s">
        <v>324</v>
      </c>
      <c r="AK13" s="107" t="s">
        <v>325</v>
      </c>
      <c r="AL13" s="107" t="s">
        <v>326</v>
      </c>
      <c r="AM13" s="107" t="s">
        <v>326</v>
      </c>
      <c r="AN13" s="107" t="s">
        <v>326</v>
      </c>
      <c r="AO13" s="107" t="s">
        <v>326</v>
      </c>
      <c r="AP13" s="107" t="s">
        <v>326</v>
      </c>
      <c r="AQ13" s="107" t="s">
        <v>326</v>
      </c>
      <c r="AR13" s="107" t="s">
        <v>326</v>
      </c>
      <c r="AS13" s="107" t="s">
        <v>326</v>
      </c>
    </row>
    <row r="14" spans="1:64" s="7" customFormat="1" ht="27.6" customHeight="1" thickBot="1" x14ac:dyDescent="0.35">
      <c r="A14" s="110" t="s">
        <v>328</v>
      </c>
      <c r="B14" s="111" t="s">
        <v>329</v>
      </c>
      <c r="C14" s="112" t="s">
        <v>330</v>
      </c>
      <c r="D14" s="70" t="s">
        <v>331</v>
      </c>
      <c r="E14" s="70" t="s">
        <v>331</v>
      </c>
      <c r="F14" s="70" t="s">
        <v>334</v>
      </c>
      <c r="G14" s="70" t="s">
        <v>334</v>
      </c>
      <c r="H14" s="70" t="s">
        <v>334</v>
      </c>
      <c r="I14" s="70" t="s">
        <v>334</v>
      </c>
      <c r="J14" s="70" t="s">
        <v>334</v>
      </c>
      <c r="K14" s="70" t="s">
        <v>331</v>
      </c>
      <c r="L14" s="70" t="s">
        <v>331</v>
      </c>
      <c r="M14" s="70" t="s">
        <v>331</v>
      </c>
      <c r="N14" s="70" t="s">
        <v>331</v>
      </c>
      <c r="O14" s="70" t="s">
        <v>331</v>
      </c>
      <c r="P14" s="70" t="s">
        <v>331</v>
      </c>
      <c r="Q14" s="70" t="s">
        <v>331</v>
      </c>
      <c r="R14" s="70" t="s">
        <v>331</v>
      </c>
      <c r="S14" s="70" t="s">
        <v>331</v>
      </c>
      <c r="T14" s="70" t="s">
        <v>331</v>
      </c>
      <c r="U14" s="70" t="s">
        <v>331</v>
      </c>
      <c r="V14" s="70" t="s">
        <v>331</v>
      </c>
      <c r="W14" s="70" t="s">
        <v>331</v>
      </c>
      <c r="X14" s="70" t="s">
        <v>331</v>
      </c>
      <c r="Y14" s="70" t="s">
        <v>331</v>
      </c>
      <c r="Z14" s="70" t="s">
        <v>331</v>
      </c>
      <c r="AA14" s="70" t="s">
        <v>331</v>
      </c>
      <c r="AB14" s="70" t="s">
        <v>331</v>
      </c>
      <c r="AC14" s="70" t="s">
        <v>334</v>
      </c>
      <c r="AD14" s="70" t="s">
        <v>331</v>
      </c>
      <c r="AE14" s="70" t="s">
        <v>331</v>
      </c>
      <c r="AF14" s="70" t="s">
        <v>331</v>
      </c>
      <c r="AG14" s="70" t="s">
        <v>331</v>
      </c>
      <c r="AH14" s="70" t="s">
        <v>331</v>
      </c>
      <c r="AI14" s="70" t="s">
        <v>331</v>
      </c>
      <c r="AJ14" s="70" t="s">
        <v>331</v>
      </c>
      <c r="AK14" s="70" t="s">
        <v>331</v>
      </c>
      <c r="AL14" s="70" t="s">
        <v>331</v>
      </c>
      <c r="AM14" s="70" t="s">
        <v>331</v>
      </c>
      <c r="AN14" s="70" t="s">
        <v>331</v>
      </c>
      <c r="AO14" s="70" t="s">
        <v>331</v>
      </c>
      <c r="AP14" s="70" t="s">
        <v>331</v>
      </c>
      <c r="AQ14" s="70" t="s">
        <v>331</v>
      </c>
      <c r="AR14" s="70" t="s">
        <v>331</v>
      </c>
      <c r="AS14" s="70" t="s">
        <v>331</v>
      </c>
    </row>
    <row r="15" spans="1:64" ht="36" customHeight="1" x14ac:dyDescent="0.3">
      <c r="A15" s="154" t="s">
        <v>335</v>
      </c>
      <c r="B15" s="61"/>
      <c r="C15" s="61"/>
      <c r="D15" s="63"/>
      <c r="E15" s="63"/>
      <c r="F15" s="63"/>
      <c r="G15" s="63"/>
      <c r="H15" s="63"/>
      <c r="I15" s="63"/>
      <c r="J15" s="63"/>
      <c r="K15" s="63"/>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55" t="s">
        <v>336</v>
      </c>
      <c r="B16" s="64"/>
      <c r="C16" s="64"/>
      <c r="D16" s="64"/>
      <c r="E16" s="64"/>
      <c r="F16" s="64"/>
      <c r="G16" s="64"/>
      <c r="H16" s="64"/>
      <c r="I16" s="64"/>
      <c r="J16" s="64"/>
      <c r="K16" s="64"/>
      <c r="L16" s="65"/>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s="7" customFormat="1" ht="47.25" customHeight="1" x14ac:dyDescent="0.3">
      <c r="A17" s="23" t="s">
        <v>11</v>
      </c>
      <c r="B17" s="11" t="s">
        <v>12</v>
      </c>
      <c r="C17" s="11" t="s">
        <v>13</v>
      </c>
      <c r="D17" s="113" t="s">
        <v>337</v>
      </c>
      <c r="E17" s="113" t="s">
        <v>338</v>
      </c>
      <c r="F17" s="66" t="s">
        <v>339</v>
      </c>
      <c r="G17" s="66" t="s">
        <v>340</v>
      </c>
      <c r="H17" s="66" t="s">
        <v>341</v>
      </c>
      <c r="I17" s="66" t="s">
        <v>342</v>
      </c>
      <c r="J17" s="66" t="s">
        <v>343</v>
      </c>
      <c r="K17" s="66" t="s">
        <v>344</v>
      </c>
      <c r="L17" s="66" t="s">
        <v>345</v>
      </c>
      <c r="M17" s="66" t="s">
        <v>346</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row>
    <row r="18" spans="1:64" s="7" customFormat="1" ht="82.7" customHeight="1" x14ac:dyDescent="0.3">
      <c r="A18" s="12" t="s">
        <v>347</v>
      </c>
      <c r="B18" s="18" t="s">
        <v>348</v>
      </c>
      <c r="C18" s="106" t="s">
        <v>349</v>
      </c>
      <c r="D18" s="114" t="s">
        <v>350</v>
      </c>
      <c r="E18" s="114" t="s">
        <v>351</v>
      </c>
      <c r="F18" s="67" t="s">
        <v>513</v>
      </c>
      <c r="G18" s="67" t="s">
        <v>513</v>
      </c>
      <c r="H18" s="67" t="s">
        <v>353</v>
      </c>
      <c r="I18" s="67" t="s">
        <v>353</v>
      </c>
      <c r="J18" s="67" t="s">
        <v>353</v>
      </c>
      <c r="K18" s="67" t="s">
        <v>353</v>
      </c>
      <c r="L18" s="67" t="s">
        <v>353</v>
      </c>
      <c r="M18" s="100" t="s">
        <v>519</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68"/>
      <c r="AU18" s="68"/>
      <c r="AV18" s="68"/>
      <c r="AW18" s="68"/>
      <c r="AX18" s="68"/>
      <c r="AY18" s="68"/>
      <c r="AZ18" s="68"/>
      <c r="BA18" s="68"/>
      <c r="BB18" s="68"/>
      <c r="BC18" s="68"/>
      <c r="BD18" s="68"/>
      <c r="BE18" s="68"/>
      <c r="BF18" s="68"/>
      <c r="BG18" s="68"/>
      <c r="BH18" s="68"/>
      <c r="BI18" s="68"/>
      <c r="BJ18" s="68"/>
      <c r="BK18" s="68"/>
      <c r="BL18" s="68"/>
    </row>
    <row r="19" spans="1:64" s="7" customFormat="1" ht="82.7" customHeight="1" x14ac:dyDescent="0.3">
      <c r="A19" s="115" t="s">
        <v>354</v>
      </c>
      <c r="B19" s="29" t="s">
        <v>355</v>
      </c>
      <c r="C19" s="116" t="s">
        <v>356</v>
      </c>
      <c r="D19" s="117" t="s">
        <v>357</v>
      </c>
      <c r="E19" s="117" t="s">
        <v>358</v>
      </c>
      <c r="F19" s="69" t="s">
        <v>357</v>
      </c>
      <c r="G19" s="69" t="s">
        <v>357</v>
      </c>
      <c r="H19" s="69" t="s">
        <v>352</v>
      </c>
      <c r="I19" s="69" t="s">
        <v>352</v>
      </c>
      <c r="J19" s="69" t="s">
        <v>352</v>
      </c>
      <c r="K19" s="69" t="s">
        <v>352</v>
      </c>
      <c r="L19" s="69" t="s">
        <v>352</v>
      </c>
      <c r="M19" s="69" t="s">
        <v>357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68"/>
      <c r="AU19" s="68"/>
      <c r="AV19" s="68"/>
      <c r="AW19" s="68"/>
      <c r="AX19" s="68"/>
      <c r="AY19" s="68"/>
      <c r="AZ19" s="68"/>
      <c r="BA19" s="68"/>
      <c r="BB19" s="68"/>
      <c r="BC19" s="68"/>
      <c r="BD19" s="68"/>
      <c r="BE19" s="68"/>
      <c r="BF19" s="68"/>
      <c r="BG19" s="68"/>
      <c r="BH19" s="68"/>
      <c r="BI19" s="68"/>
      <c r="BJ19" s="68"/>
      <c r="BK19" s="68"/>
      <c r="BL19" s="68"/>
    </row>
    <row r="20" spans="1:64" s="7" customFormat="1" ht="82.7" customHeight="1" thickBot="1" x14ac:dyDescent="0.35">
      <c r="A20" s="118" t="s">
        <v>360</v>
      </c>
      <c r="B20" s="111" t="s">
        <v>361</v>
      </c>
      <c r="C20" s="119" t="s">
        <v>362</v>
      </c>
      <c r="D20" s="120" t="s">
        <v>189</v>
      </c>
      <c r="E20" s="121" t="s">
        <v>363</v>
      </c>
      <c r="F20" s="70" t="s">
        <v>520</v>
      </c>
      <c r="G20" s="70" t="s">
        <v>520</v>
      </c>
      <c r="H20" s="71" t="s">
        <v>189</v>
      </c>
      <c r="I20" s="71" t="s">
        <v>189</v>
      </c>
      <c r="J20" s="71" t="s">
        <v>189</v>
      </c>
      <c r="K20" s="71" t="s">
        <v>189</v>
      </c>
      <c r="L20" s="71" t="s">
        <v>189</v>
      </c>
      <c r="M20" s="71" t="s">
        <v>520</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68"/>
      <c r="AU20" s="68"/>
      <c r="AV20" s="68"/>
      <c r="AW20" s="68"/>
      <c r="AX20" s="68"/>
      <c r="AY20" s="68"/>
      <c r="AZ20" s="68"/>
      <c r="BA20" s="68"/>
      <c r="BB20" s="68"/>
      <c r="BC20" s="68"/>
      <c r="BD20" s="68"/>
      <c r="BE20" s="68"/>
      <c r="BF20" s="68"/>
      <c r="BG20" s="68"/>
      <c r="BH20" s="68"/>
      <c r="BI20" s="68"/>
      <c r="BJ20" s="68"/>
      <c r="BK20" s="68"/>
      <c r="BL20" s="68"/>
    </row>
    <row r="21" spans="1:64" x14ac:dyDescent="0.3">
      <c r="A21" s="6" t="s">
        <v>364</v>
      </c>
      <c r="B21" s="63"/>
      <c r="C21" s="63"/>
      <c r="D21" s="36"/>
      <c r="E21" s="36"/>
      <c r="F21" s="5"/>
      <c r="G21" s="5"/>
      <c r="H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35.450000000000003" customHeight="1" thickBot="1" x14ac:dyDescent="0.35">
      <c r="A22" s="30" t="s">
        <v>365</v>
      </c>
      <c r="B22" s="73"/>
      <c r="C22" s="73"/>
      <c r="D22" s="73"/>
      <c r="E22" s="73"/>
      <c r="F22" s="73"/>
      <c r="G22" s="73"/>
      <c r="H22" s="62"/>
      <c r="I22" s="62"/>
      <c r="J22" s="62"/>
      <c r="K22" s="62"/>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row>
    <row r="23" spans="1:64" s="7" customFormat="1" ht="18" thickBot="1" x14ac:dyDescent="0.35">
      <c r="A23" s="23" t="s">
        <v>11</v>
      </c>
      <c r="B23" s="11" t="s">
        <v>12</v>
      </c>
      <c r="C23" s="11" t="s">
        <v>13</v>
      </c>
      <c r="D23" s="123" t="s">
        <v>366</v>
      </c>
      <c r="E23" s="123" t="s">
        <v>367</v>
      </c>
      <c r="F23" s="103" t="s">
        <v>368</v>
      </c>
      <c r="G23" s="103" t="s">
        <v>369</v>
      </c>
      <c r="H23" s="124" t="s">
        <v>370</v>
      </c>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6"/>
      <c r="AU23" s="77"/>
      <c r="AV23" s="77"/>
      <c r="AW23" s="77"/>
      <c r="AX23" s="77"/>
      <c r="AY23" s="77"/>
      <c r="AZ23" s="77"/>
      <c r="BA23" s="77"/>
      <c r="BB23" s="77"/>
      <c r="BC23" s="77"/>
      <c r="BD23" s="77"/>
      <c r="BE23" s="77"/>
      <c r="BF23" s="77"/>
      <c r="BG23" s="77"/>
      <c r="BH23" s="77"/>
      <c r="BI23" s="77"/>
      <c r="BJ23" s="77"/>
      <c r="BK23" s="77"/>
      <c r="BL23" s="77"/>
    </row>
    <row r="24" spans="1:64" s="68" customFormat="1" ht="35.25" thickBot="1" x14ac:dyDescent="0.3">
      <c r="A24" s="12" t="s">
        <v>408</v>
      </c>
      <c r="B24" s="18" t="s">
        <v>409</v>
      </c>
      <c r="C24" s="125" t="s">
        <v>410</v>
      </c>
      <c r="D24" s="126" t="s">
        <v>411</v>
      </c>
      <c r="E24" s="126" t="s">
        <v>412</v>
      </c>
      <c r="F24" s="85" t="s">
        <v>924</v>
      </c>
      <c r="G24" s="85" t="s">
        <v>901</v>
      </c>
      <c r="H24" s="78" t="s">
        <v>925</v>
      </c>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37"/>
      <c r="AU24" s="79"/>
      <c r="AV24" s="79"/>
      <c r="AW24" s="79"/>
      <c r="AX24" s="79"/>
      <c r="AY24" s="79"/>
      <c r="AZ24" s="79"/>
      <c r="BA24" s="79"/>
      <c r="BB24" s="79"/>
      <c r="BC24" s="79"/>
      <c r="BD24" s="79"/>
      <c r="BE24" s="79"/>
      <c r="BF24" s="79"/>
      <c r="BG24" s="79"/>
      <c r="BH24" s="79"/>
      <c r="BI24" s="79"/>
      <c r="BJ24" s="79"/>
      <c r="BK24" s="79"/>
      <c r="BL24" s="79"/>
    </row>
    <row r="25" spans="1:64" s="68" customFormat="1" ht="52.5" thickBot="1" x14ac:dyDescent="0.3">
      <c r="A25" s="12" t="s">
        <v>413</v>
      </c>
      <c r="B25" s="18" t="s">
        <v>414</v>
      </c>
      <c r="C25" s="125" t="s">
        <v>415</v>
      </c>
      <c r="D25" s="126" t="s">
        <v>416</v>
      </c>
      <c r="E25" s="126" t="s">
        <v>416</v>
      </c>
      <c r="F25" s="85" t="s">
        <v>416</v>
      </c>
      <c r="G25" s="85" t="s">
        <v>416</v>
      </c>
      <c r="H25" s="78" t="s">
        <v>416</v>
      </c>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37"/>
      <c r="AU25" s="79"/>
      <c r="AV25" s="79"/>
      <c r="AW25" s="79"/>
      <c r="AX25" s="79"/>
      <c r="AY25" s="79"/>
      <c r="AZ25" s="79"/>
      <c r="BA25" s="79"/>
      <c r="BB25" s="79"/>
      <c r="BC25" s="79"/>
      <c r="BD25" s="79"/>
      <c r="BE25" s="79"/>
      <c r="BF25" s="79"/>
      <c r="BG25" s="79"/>
      <c r="BH25" s="79"/>
      <c r="BI25" s="79"/>
      <c r="BJ25" s="79"/>
      <c r="BK25" s="79"/>
      <c r="BL25" s="79"/>
    </row>
    <row r="26" spans="1:64" s="68" customFormat="1" ht="244.7" customHeight="1" thickBot="1" x14ac:dyDescent="0.3">
      <c r="A26" s="12" t="s">
        <v>417</v>
      </c>
      <c r="B26" s="18" t="s">
        <v>418</v>
      </c>
      <c r="C26" s="125" t="s">
        <v>956</v>
      </c>
      <c r="D26" s="127" t="s">
        <v>419</v>
      </c>
      <c r="E26" s="127" t="s">
        <v>420</v>
      </c>
      <c r="F26" s="85" t="s">
        <v>420</v>
      </c>
      <c r="G26" s="85" t="s">
        <v>420</v>
      </c>
      <c r="H26" s="78" t="s">
        <v>420</v>
      </c>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37"/>
      <c r="AU26" s="79"/>
      <c r="AV26" s="79"/>
      <c r="AW26" s="79"/>
      <c r="AX26" s="79"/>
      <c r="AY26" s="79"/>
      <c r="AZ26" s="79"/>
      <c r="BA26" s="79"/>
      <c r="BB26" s="79"/>
      <c r="BC26" s="79"/>
      <c r="BD26" s="79"/>
      <c r="BE26" s="79"/>
      <c r="BF26" s="79"/>
      <c r="BG26" s="79"/>
      <c r="BH26" s="79"/>
      <c r="BI26" s="79"/>
      <c r="BJ26" s="79"/>
      <c r="BK26" s="79"/>
      <c r="BL26" s="79"/>
    </row>
    <row r="27" spans="1:64" s="7" customFormat="1" ht="18" thickBot="1" x14ac:dyDescent="0.35">
      <c r="A27" s="12" t="s">
        <v>421</v>
      </c>
      <c r="B27" s="18" t="s">
        <v>422</v>
      </c>
      <c r="C27" s="125" t="s">
        <v>423</v>
      </c>
      <c r="D27" s="128"/>
      <c r="E27" s="128" t="s">
        <v>153</v>
      </c>
      <c r="F27" s="86" t="s">
        <v>153</v>
      </c>
      <c r="G27" s="86" t="s">
        <v>153</v>
      </c>
      <c r="H27" s="80" t="s">
        <v>153</v>
      </c>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53"/>
      <c r="AU27" s="81"/>
      <c r="AV27" s="81"/>
      <c r="AW27" s="81"/>
      <c r="AX27" s="81"/>
      <c r="AY27" s="81"/>
      <c r="AZ27" s="81"/>
      <c r="BA27" s="81"/>
      <c r="BB27" s="81"/>
      <c r="BC27" s="81"/>
      <c r="BD27" s="81"/>
      <c r="BE27" s="81"/>
      <c r="BF27" s="81"/>
      <c r="BG27" s="81"/>
      <c r="BH27" s="81"/>
      <c r="BI27" s="81"/>
      <c r="BJ27" s="81"/>
      <c r="BK27" s="81"/>
      <c r="BL27" s="81"/>
    </row>
    <row r="28" spans="1:64" s="7" customFormat="1" ht="18" thickBot="1" x14ac:dyDescent="0.35">
      <c r="A28" s="12" t="s">
        <v>424</v>
      </c>
      <c r="B28" s="18" t="s">
        <v>425</v>
      </c>
      <c r="C28" s="129" t="s">
        <v>426</v>
      </c>
      <c r="D28" s="128"/>
      <c r="E28" s="128" t="s">
        <v>153</v>
      </c>
      <c r="F28" s="86" t="s">
        <v>153</v>
      </c>
      <c r="G28" s="86" t="s">
        <v>153</v>
      </c>
      <c r="H28" s="80" t="s">
        <v>153</v>
      </c>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53"/>
      <c r="AU28" s="81"/>
      <c r="AV28" s="81"/>
      <c r="AW28" s="81"/>
      <c r="AX28" s="81"/>
      <c r="AY28" s="81"/>
      <c r="AZ28" s="81"/>
      <c r="BA28" s="81"/>
      <c r="BB28" s="81"/>
      <c r="BC28" s="81"/>
      <c r="BD28" s="81"/>
      <c r="BE28" s="81"/>
      <c r="BF28" s="81"/>
      <c r="BG28" s="81"/>
      <c r="BH28" s="81"/>
      <c r="BI28" s="81"/>
      <c r="BJ28" s="81"/>
      <c r="BK28" s="81"/>
      <c r="BL28" s="81"/>
    </row>
    <row r="29" spans="1:64" s="7" customFormat="1" ht="18" thickBot="1" x14ac:dyDescent="0.35">
      <c r="A29" s="12" t="s">
        <v>427</v>
      </c>
      <c r="B29" s="18" t="s">
        <v>428</v>
      </c>
      <c r="C29" s="125" t="s">
        <v>429</v>
      </c>
      <c r="D29" s="128"/>
      <c r="E29" s="128" t="s">
        <v>153</v>
      </c>
      <c r="F29" s="86" t="s">
        <v>153</v>
      </c>
      <c r="G29" s="86" t="s">
        <v>153</v>
      </c>
      <c r="H29" s="80" t="s">
        <v>153</v>
      </c>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53"/>
      <c r="AU29" s="81"/>
      <c r="AV29" s="81"/>
      <c r="AW29" s="81"/>
      <c r="AX29" s="81"/>
      <c r="AY29" s="81"/>
      <c r="AZ29" s="81"/>
      <c r="BA29" s="81"/>
      <c r="BB29" s="81"/>
      <c r="BC29" s="81"/>
      <c r="BD29" s="81"/>
      <c r="BE29" s="81"/>
      <c r="BF29" s="81"/>
      <c r="BG29" s="81"/>
      <c r="BH29" s="81"/>
      <c r="BI29" s="81"/>
      <c r="BJ29" s="81"/>
      <c r="BK29" s="81"/>
      <c r="BL29" s="81"/>
    </row>
    <row r="30" spans="1:64" s="7" customFormat="1" ht="18" thickBot="1" x14ac:dyDescent="0.35">
      <c r="A30" s="12" t="s">
        <v>430</v>
      </c>
      <c r="B30" s="18" t="s">
        <v>431</v>
      </c>
      <c r="C30" s="125" t="s">
        <v>432</v>
      </c>
      <c r="D30" s="128"/>
      <c r="E30" s="128" t="s">
        <v>153</v>
      </c>
      <c r="F30" s="86" t="s">
        <v>153</v>
      </c>
      <c r="G30" s="86" t="s">
        <v>153</v>
      </c>
      <c r="H30" s="80" t="s">
        <v>153</v>
      </c>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53"/>
      <c r="AU30" s="81"/>
      <c r="AV30" s="81"/>
      <c r="AW30" s="81"/>
      <c r="AX30" s="81"/>
      <c r="AY30" s="81"/>
      <c r="AZ30" s="81"/>
      <c r="BA30" s="81"/>
      <c r="BB30" s="81"/>
      <c r="BC30" s="81"/>
      <c r="BD30" s="81"/>
      <c r="BE30" s="81"/>
      <c r="BF30" s="81"/>
      <c r="BG30" s="81"/>
      <c r="BH30" s="81"/>
      <c r="BI30" s="81"/>
      <c r="BJ30" s="81"/>
      <c r="BK30" s="81"/>
      <c r="BL30" s="81"/>
    </row>
    <row r="31" spans="1:64" s="7" customFormat="1" ht="35.25" thickBot="1" x14ac:dyDescent="0.35">
      <c r="A31" s="12" t="s">
        <v>433</v>
      </c>
      <c r="B31" s="18" t="s">
        <v>434</v>
      </c>
      <c r="C31" s="125" t="s">
        <v>435</v>
      </c>
      <c r="D31" s="128"/>
      <c r="E31" s="128" t="s">
        <v>181</v>
      </c>
      <c r="F31" s="86" t="s">
        <v>181</v>
      </c>
      <c r="G31" s="86" t="s">
        <v>181</v>
      </c>
      <c r="H31" s="80" t="s">
        <v>181</v>
      </c>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53"/>
      <c r="AU31" s="81"/>
      <c r="AV31" s="81"/>
      <c r="AW31" s="81"/>
      <c r="AX31" s="81"/>
      <c r="AY31" s="81"/>
      <c r="AZ31" s="81"/>
      <c r="BA31" s="81"/>
      <c r="BB31" s="81"/>
      <c r="BC31" s="81"/>
      <c r="BD31" s="81"/>
      <c r="BE31" s="81"/>
      <c r="BF31" s="81"/>
      <c r="BG31" s="81"/>
      <c r="BH31" s="81"/>
      <c r="BI31" s="81"/>
      <c r="BJ31" s="81"/>
      <c r="BK31" s="81"/>
      <c r="BL31" s="81"/>
    </row>
    <row r="32" spans="1:64" s="7" customFormat="1" ht="18" thickBot="1" x14ac:dyDescent="0.35">
      <c r="A32" s="12" t="s">
        <v>436</v>
      </c>
      <c r="B32" s="18" t="s">
        <v>437</v>
      </c>
      <c r="C32" s="125" t="s">
        <v>438</v>
      </c>
      <c r="D32" s="128"/>
      <c r="E32" s="128" t="s">
        <v>181</v>
      </c>
      <c r="F32" s="86" t="s">
        <v>181</v>
      </c>
      <c r="G32" s="86" t="s">
        <v>181</v>
      </c>
      <c r="H32" s="80" t="s">
        <v>181</v>
      </c>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53"/>
      <c r="AU32" s="81"/>
      <c r="AV32" s="81"/>
      <c r="AW32" s="81"/>
      <c r="AX32" s="81"/>
      <c r="AY32" s="81"/>
      <c r="AZ32" s="81"/>
      <c r="BA32" s="81"/>
      <c r="BB32" s="81"/>
      <c r="BC32" s="81"/>
      <c r="BD32" s="81"/>
      <c r="BE32" s="81"/>
      <c r="BF32" s="81"/>
      <c r="BG32" s="81"/>
      <c r="BH32" s="81"/>
      <c r="BI32" s="81"/>
      <c r="BJ32" s="81"/>
      <c r="BK32" s="81"/>
      <c r="BL32" s="81"/>
    </row>
    <row r="33" spans="1:64" s="7" customFormat="1" ht="18" thickBot="1" x14ac:dyDescent="0.35">
      <c r="A33" s="12" t="s">
        <v>439</v>
      </c>
      <c r="B33" s="18" t="s">
        <v>440</v>
      </c>
      <c r="C33" s="125" t="s">
        <v>441</v>
      </c>
      <c r="D33" s="128"/>
      <c r="E33" s="128" t="s">
        <v>153</v>
      </c>
      <c r="F33" s="86" t="s">
        <v>153</v>
      </c>
      <c r="G33" s="86" t="s">
        <v>153</v>
      </c>
      <c r="H33" s="80" t="s">
        <v>153</v>
      </c>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53"/>
      <c r="AU33" s="81"/>
      <c r="AV33" s="81"/>
      <c r="AW33" s="81"/>
      <c r="AX33" s="81"/>
      <c r="AY33" s="81"/>
      <c r="AZ33" s="81"/>
      <c r="BA33" s="81"/>
      <c r="BB33" s="81"/>
      <c r="BC33" s="81"/>
      <c r="BD33" s="81"/>
      <c r="BE33" s="81"/>
      <c r="BF33" s="81"/>
      <c r="BG33" s="81"/>
      <c r="BH33" s="81"/>
      <c r="BI33" s="81"/>
      <c r="BJ33" s="81"/>
      <c r="BK33" s="81"/>
      <c r="BL33" s="81"/>
    </row>
    <row r="34" spans="1:64" s="7" customFormat="1" ht="18" thickBot="1" x14ac:dyDescent="0.35">
      <c r="A34" s="12" t="s">
        <v>442</v>
      </c>
      <c r="B34" s="18" t="s">
        <v>443</v>
      </c>
      <c r="C34" s="125" t="s">
        <v>444</v>
      </c>
      <c r="D34" s="128"/>
      <c r="E34" s="128" t="s">
        <v>153</v>
      </c>
      <c r="F34" s="86" t="s">
        <v>181</v>
      </c>
      <c r="G34" s="86" t="s">
        <v>181</v>
      </c>
      <c r="H34" s="80" t="s">
        <v>181</v>
      </c>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53"/>
      <c r="AU34" s="81"/>
      <c r="AV34" s="81"/>
      <c r="AW34" s="81"/>
      <c r="AX34" s="81"/>
      <c r="AY34" s="81"/>
      <c r="AZ34" s="81"/>
      <c r="BA34" s="81"/>
      <c r="BB34" s="81"/>
      <c r="BC34" s="81"/>
      <c r="BD34" s="81"/>
      <c r="BE34" s="81"/>
      <c r="BF34" s="81"/>
      <c r="BG34" s="81"/>
      <c r="BH34" s="81"/>
      <c r="BI34" s="81"/>
      <c r="BJ34" s="81"/>
      <c r="BK34" s="81"/>
      <c r="BL34" s="81"/>
    </row>
    <row r="35" spans="1:64" s="7" customFormat="1" ht="18" thickBot="1" x14ac:dyDescent="0.35">
      <c r="A35" s="12" t="s">
        <v>445</v>
      </c>
      <c r="B35" s="18" t="s">
        <v>446</v>
      </c>
      <c r="C35" s="125" t="s">
        <v>447</v>
      </c>
      <c r="D35" s="128"/>
      <c r="E35" s="128" t="s">
        <v>153</v>
      </c>
      <c r="F35" s="86" t="s">
        <v>181</v>
      </c>
      <c r="G35" s="86" t="s">
        <v>153</v>
      </c>
      <c r="H35" s="80" t="s">
        <v>181</v>
      </c>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53"/>
      <c r="AU35" s="81"/>
      <c r="AV35" s="81"/>
      <c r="AW35" s="81"/>
      <c r="AX35" s="81"/>
      <c r="AY35" s="81"/>
      <c r="AZ35" s="81"/>
      <c r="BA35" s="81"/>
      <c r="BB35" s="81"/>
      <c r="BC35" s="81"/>
      <c r="BD35" s="81"/>
      <c r="BE35" s="81"/>
      <c r="BF35" s="81"/>
      <c r="BG35" s="81"/>
      <c r="BH35" s="81"/>
      <c r="BI35" s="81"/>
      <c r="BJ35" s="81"/>
      <c r="BK35" s="81"/>
      <c r="BL35" s="81"/>
    </row>
    <row r="36" spans="1:64" s="7" customFormat="1" ht="18" thickBot="1" x14ac:dyDescent="0.35">
      <c r="A36" s="12" t="s">
        <v>448</v>
      </c>
      <c r="B36" s="18" t="s">
        <v>449</v>
      </c>
      <c r="C36" s="125" t="s">
        <v>450</v>
      </c>
      <c r="D36" s="128"/>
      <c r="E36" s="128" t="s">
        <v>153</v>
      </c>
      <c r="F36" s="86" t="s">
        <v>181</v>
      </c>
      <c r="G36" s="86" t="s">
        <v>181</v>
      </c>
      <c r="H36" s="80" t="s">
        <v>181</v>
      </c>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53"/>
      <c r="AU36" s="81"/>
      <c r="AV36" s="81"/>
      <c r="AW36" s="81"/>
      <c r="AX36" s="81"/>
      <c r="AY36" s="81"/>
      <c r="AZ36" s="81"/>
      <c r="BA36" s="81"/>
      <c r="BB36" s="81"/>
      <c r="BC36" s="81"/>
      <c r="BD36" s="81"/>
      <c r="BE36" s="81"/>
      <c r="BF36" s="81"/>
      <c r="BG36" s="81"/>
      <c r="BH36" s="81"/>
      <c r="BI36" s="81"/>
      <c r="BJ36" s="81"/>
      <c r="BK36" s="81"/>
      <c r="BL36" s="81"/>
    </row>
    <row r="37" spans="1:64" s="7" customFormat="1" ht="18" thickBot="1" x14ac:dyDescent="0.35">
      <c r="A37" s="12" t="s">
        <v>451</v>
      </c>
      <c r="B37" s="18" t="s">
        <v>452</v>
      </c>
      <c r="C37" s="125" t="s">
        <v>453</v>
      </c>
      <c r="D37" s="128"/>
      <c r="E37" s="128" t="s">
        <v>153</v>
      </c>
      <c r="F37" s="86" t="s">
        <v>181</v>
      </c>
      <c r="G37" s="86" t="s">
        <v>181</v>
      </c>
      <c r="H37" s="80" t="s">
        <v>181</v>
      </c>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53"/>
      <c r="AU37" s="81"/>
      <c r="AV37" s="81"/>
      <c r="AW37" s="81"/>
      <c r="AX37" s="81"/>
      <c r="AY37" s="81"/>
      <c r="AZ37" s="81"/>
      <c r="BA37" s="81"/>
      <c r="BB37" s="81"/>
      <c r="BC37" s="81"/>
      <c r="BD37" s="81"/>
      <c r="BE37" s="81"/>
      <c r="BF37" s="81"/>
      <c r="BG37" s="81"/>
      <c r="BH37" s="81"/>
      <c r="BI37" s="81"/>
      <c r="BJ37" s="81"/>
      <c r="BK37" s="81"/>
      <c r="BL37" s="81"/>
    </row>
    <row r="38" spans="1:64" s="7" customFormat="1" ht="18" thickBot="1" x14ac:dyDescent="0.35">
      <c r="A38" s="12" t="s">
        <v>454</v>
      </c>
      <c r="B38" s="18" t="s">
        <v>455</v>
      </c>
      <c r="C38" s="125" t="s">
        <v>456</v>
      </c>
      <c r="D38" s="128" t="s">
        <v>153</v>
      </c>
      <c r="E38" s="128" t="s">
        <v>181</v>
      </c>
      <c r="F38" s="86" t="s">
        <v>181</v>
      </c>
      <c r="G38" s="86" t="s">
        <v>181</v>
      </c>
      <c r="H38" s="80" t="s">
        <v>181</v>
      </c>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53"/>
      <c r="AU38" s="81"/>
      <c r="AV38" s="81"/>
      <c r="AW38" s="81"/>
      <c r="AX38" s="81"/>
      <c r="AY38" s="81"/>
      <c r="AZ38" s="81"/>
      <c r="BA38" s="81"/>
      <c r="BB38" s="81"/>
      <c r="BC38" s="81"/>
      <c r="BD38" s="81"/>
      <c r="BE38" s="81"/>
      <c r="BF38" s="81"/>
      <c r="BG38" s="81"/>
      <c r="BH38" s="81"/>
      <c r="BI38" s="81"/>
      <c r="BJ38" s="81"/>
      <c r="BK38" s="81"/>
      <c r="BL38" s="81"/>
    </row>
    <row r="39" spans="1:64" s="7" customFormat="1" ht="18" thickBot="1" x14ac:dyDescent="0.35">
      <c r="A39" s="12" t="s">
        <v>457</v>
      </c>
      <c r="B39" s="18" t="s">
        <v>458</v>
      </c>
      <c r="C39" s="125" t="s">
        <v>459</v>
      </c>
      <c r="D39" s="128" t="s">
        <v>153</v>
      </c>
      <c r="E39" s="128" t="s">
        <v>181</v>
      </c>
      <c r="F39" s="86" t="s">
        <v>181</v>
      </c>
      <c r="G39" s="86" t="s">
        <v>181</v>
      </c>
      <c r="H39" s="80" t="s">
        <v>181</v>
      </c>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53"/>
      <c r="AU39" s="81"/>
      <c r="AV39" s="81"/>
      <c r="AW39" s="81"/>
      <c r="AX39" s="81"/>
      <c r="AY39" s="81"/>
      <c r="AZ39" s="81"/>
      <c r="BA39" s="81"/>
      <c r="BB39" s="81"/>
      <c r="BC39" s="81"/>
      <c r="BD39" s="81"/>
      <c r="BE39" s="81"/>
      <c r="BF39" s="81"/>
      <c r="BG39" s="81"/>
      <c r="BH39" s="81"/>
      <c r="BI39" s="81"/>
      <c r="BJ39" s="81"/>
      <c r="BK39" s="81"/>
      <c r="BL39" s="81"/>
    </row>
    <row r="40" spans="1:64" s="7" customFormat="1" ht="18" thickBot="1" x14ac:dyDescent="0.35">
      <c r="A40" s="12" t="s">
        <v>460</v>
      </c>
      <c r="B40" s="18" t="s">
        <v>461</v>
      </c>
      <c r="C40" s="125" t="s">
        <v>462</v>
      </c>
      <c r="D40" s="128" t="s">
        <v>153</v>
      </c>
      <c r="E40" s="128" t="s">
        <v>181</v>
      </c>
      <c r="F40" s="86" t="s">
        <v>181</v>
      </c>
      <c r="G40" s="86" t="s">
        <v>181</v>
      </c>
      <c r="H40" s="80" t="s">
        <v>181</v>
      </c>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53"/>
      <c r="AU40" s="81"/>
      <c r="AV40" s="81"/>
      <c r="AW40" s="81"/>
      <c r="AX40" s="81"/>
      <c r="AY40" s="81"/>
      <c r="AZ40" s="81"/>
      <c r="BA40" s="81"/>
      <c r="BB40" s="81"/>
      <c r="BC40" s="81"/>
      <c r="BD40" s="81"/>
      <c r="BE40" s="81"/>
      <c r="BF40" s="81"/>
      <c r="BG40" s="81"/>
      <c r="BH40" s="81"/>
      <c r="BI40" s="81"/>
      <c r="BJ40" s="81"/>
      <c r="BK40" s="81"/>
      <c r="BL40" s="81"/>
    </row>
    <row r="41" spans="1:64" s="68" customFormat="1" ht="246.6" customHeight="1" thickBot="1" x14ac:dyDescent="0.3">
      <c r="A41" s="12" t="s">
        <v>463</v>
      </c>
      <c r="B41" s="18" t="s">
        <v>464</v>
      </c>
      <c r="C41" s="125" t="s">
        <v>465</v>
      </c>
      <c r="D41" s="127" t="s">
        <v>466</v>
      </c>
      <c r="E41" s="127" t="s">
        <v>467</v>
      </c>
      <c r="F41" s="85" t="s">
        <v>466</v>
      </c>
      <c r="G41" s="85" t="s">
        <v>466</v>
      </c>
      <c r="H41" s="78" t="s">
        <v>466</v>
      </c>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37"/>
      <c r="AU41" s="79"/>
      <c r="AV41" s="79"/>
      <c r="AW41" s="79"/>
      <c r="AX41" s="79"/>
      <c r="AY41" s="79"/>
      <c r="AZ41" s="79"/>
      <c r="BA41" s="79"/>
      <c r="BB41" s="79"/>
      <c r="BC41" s="79"/>
      <c r="BD41" s="79"/>
      <c r="BE41" s="79"/>
      <c r="BF41" s="79"/>
      <c r="BG41" s="79"/>
      <c r="BH41" s="79"/>
      <c r="BI41" s="79"/>
      <c r="BJ41" s="79"/>
      <c r="BK41" s="79"/>
      <c r="BL41" s="79"/>
    </row>
    <row r="42" spans="1:64" s="68" customFormat="1" ht="409.35" customHeight="1" thickBot="1" x14ac:dyDescent="0.3">
      <c r="A42" s="12" t="s">
        <v>468</v>
      </c>
      <c r="B42" s="18" t="s">
        <v>469</v>
      </c>
      <c r="C42" s="125" t="s">
        <v>470</v>
      </c>
      <c r="D42" s="130" t="s">
        <v>471</v>
      </c>
      <c r="E42" s="130" t="s">
        <v>472</v>
      </c>
      <c r="F42" s="87" t="s">
        <v>926</v>
      </c>
      <c r="G42" s="87" t="s">
        <v>906</v>
      </c>
      <c r="H42" s="78" t="s">
        <v>927</v>
      </c>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37"/>
      <c r="AU42" s="79"/>
      <c r="AV42" s="79"/>
      <c r="AW42" s="79"/>
      <c r="AX42" s="79"/>
      <c r="AY42" s="79"/>
      <c r="AZ42" s="79"/>
      <c r="BA42" s="79"/>
      <c r="BB42" s="79"/>
      <c r="BC42" s="79"/>
      <c r="BD42" s="79"/>
      <c r="BE42" s="79"/>
      <c r="BF42" s="79"/>
      <c r="BG42" s="79"/>
      <c r="BH42" s="79"/>
      <c r="BI42" s="79"/>
      <c r="BJ42" s="79"/>
      <c r="BK42" s="79"/>
      <c r="BL42" s="79"/>
    </row>
    <row r="43" spans="1:64" s="68" customFormat="1" ht="138.6" customHeight="1" thickBot="1" x14ac:dyDescent="0.3">
      <c r="A43" s="12" t="s">
        <v>473</v>
      </c>
      <c r="B43" s="18" t="s">
        <v>474</v>
      </c>
      <c r="C43" s="125" t="s">
        <v>475</v>
      </c>
      <c r="D43" s="130" t="s">
        <v>189</v>
      </c>
      <c r="E43" s="130" t="s">
        <v>476</v>
      </c>
      <c r="F43" s="87" t="s">
        <v>189</v>
      </c>
      <c r="G43" s="87" t="s">
        <v>189</v>
      </c>
      <c r="H43" s="78" t="s">
        <v>189</v>
      </c>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37"/>
      <c r="AU43" s="79"/>
      <c r="AV43" s="79"/>
      <c r="AW43" s="79"/>
      <c r="AX43" s="79"/>
      <c r="AY43" s="79"/>
      <c r="AZ43" s="79"/>
      <c r="BA43" s="79"/>
      <c r="BB43" s="79"/>
      <c r="BC43" s="79"/>
      <c r="BD43" s="79"/>
      <c r="BE43" s="79"/>
      <c r="BF43" s="79"/>
      <c r="BG43" s="79"/>
      <c r="BH43" s="79"/>
      <c r="BI43" s="79"/>
      <c r="BJ43" s="79"/>
      <c r="BK43" s="79"/>
      <c r="BL43" s="79"/>
    </row>
    <row r="44" spans="1:64" s="68" customFormat="1" ht="138.75" thickBot="1" x14ac:dyDescent="0.3">
      <c r="A44" s="12" t="s">
        <v>477</v>
      </c>
      <c r="B44" s="18" t="s">
        <v>478</v>
      </c>
      <c r="C44" s="125" t="s">
        <v>479</v>
      </c>
      <c r="D44" s="130" t="s">
        <v>189</v>
      </c>
      <c r="E44" s="130" t="s">
        <v>480</v>
      </c>
      <c r="F44" s="87" t="s">
        <v>189</v>
      </c>
      <c r="G44" s="87" t="s">
        <v>189</v>
      </c>
      <c r="H44" s="78" t="s">
        <v>189</v>
      </c>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AN44" s="157"/>
      <c r="AO44" s="157"/>
      <c r="AP44" s="157"/>
      <c r="AQ44" s="157"/>
      <c r="AR44" s="157"/>
      <c r="AS44" s="157"/>
      <c r="AT44" s="37"/>
      <c r="AU44" s="79"/>
      <c r="AV44" s="79"/>
      <c r="AW44" s="79"/>
      <c r="AX44" s="79"/>
      <c r="AY44" s="79"/>
      <c r="AZ44" s="79"/>
      <c r="BA44" s="79"/>
      <c r="BB44" s="79"/>
      <c r="BC44" s="79"/>
      <c r="BD44" s="79"/>
      <c r="BE44" s="79"/>
      <c r="BF44" s="79"/>
      <c r="BG44" s="79"/>
      <c r="BH44" s="79"/>
      <c r="BI44" s="79"/>
      <c r="BJ44" s="79"/>
      <c r="BK44" s="79"/>
      <c r="BL44" s="79"/>
    </row>
    <row r="45" spans="1:64" s="68" customFormat="1" ht="52.5" thickBot="1" x14ac:dyDescent="0.3">
      <c r="A45" s="12" t="s">
        <v>481</v>
      </c>
      <c r="B45" s="18" t="s">
        <v>482</v>
      </c>
      <c r="C45" s="125" t="s">
        <v>483</v>
      </c>
      <c r="D45" s="131" t="s">
        <v>189</v>
      </c>
      <c r="E45" s="131" t="s">
        <v>484</v>
      </c>
      <c r="F45" s="88" t="s">
        <v>189</v>
      </c>
      <c r="G45" s="88" t="s">
        <v>189</v>
      </c>
      <c r="H45" s="82" t="s">
        <v>189</v>
      </c>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83"/>
      <c r="AU45" s="84"/>
      <c r="AV45" s="84"/>
      <c r="AW45" s="84"/>
      <c r="AX45" s="84"/>
      <c r="AY45" s="84"/>
      <c r="AZ45" s="84"/>
      <c r="BA45" s="84"/>
      <c r="BB45" s="84"/>
      <c r="BC45" s="84"/>
      <c r="BD45" s="84"/>
      <c r="BE45" s="84"/>
      <c r="BF45" s="84"/>
      <c r="BG45" s="84"/>
      <c r="BH45" s="84"/>
      <c r="BI45" s="84"/>
      <c r="BJ45" s="84"/>
      <c r="BK45" s="84"/>
      <c r="BL45" s="84"/>
    </row>
    <row r="46" spans="1:64" s="68" customFormat="1" ht="173.25" thickBot="1" x14ac:dyDescent="0.3">
      <c r="A46" s="12" t="s">
        <v>485</v>
      </c>
      <c r="B46" s="18" t="s">
        <v>486</v>
      </c>
      <c r="C46" s="116" t="s">
        <v>487</v>
      </c>
      <c r="D46" s="126" t="s">
        <v>359</v>
      </c>
      <c r="E46" s="126" t="s">
        <v>488</v>
      </c>
      <c r="F46" s="85" t="s">
        <v>359</v>
      </c>
      <c r="G46" s="85" t="s">
        <v>359</v>
      </c>
      <c r="H46" s="78" t="s">
        <v>359</v>
      </c>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157"/>
      <c r="AR46" s="157"/>
      <c r="AS46" s="157"/>
      <c r="AT46" s="37"/>
      <c r="AU46" s="79"/>
      <c r="AV46" s="79"/>
      <c r="AW46" s="79"/>
      <c r="AX46" s="79"/>
      <c r="AY46" s="79"/>
      <c r="AZ46" s="79"/>
      <c r="BA46" s="79"/>
      <c r="BB46" s="79"/>
      <c r="BC46" s="79"/>
      <c r="BD46" s="79"/>
      <c r="BE46" s="79"/>
      <c r="BF46" s="79"/>
      <c r="BG46" s="79"/>
      <c r="BH46" s="79"/>
      <c r="BI46" s="79"/>
      <c r="BJ46" s="79"/>
      <c r="BK46" s="79"/>
      <c r="BL46" s="79"/>
    </row>
    <row r="47" spans="1:64" s="68" customFormat="1" ht="87" thickBot="1" x14ac:dyDescent="0.3">
      <c r="A47" s="12" t="s">
        <v>489</v>
      </c>
      <c r="B47" s="18" t="s">
        <v>490</v>
      </c>
      <c r="C47" s="116" t="s">
        <v>491</v>
      </c>
      <c r="D47" s="126" t="s">
        <v>189</v>
      </c>
      <c r="E47" s="126" t="s">
        <v>492</v>
      </c>
      <c r="F47" s="85" t="s">
        <v>189</v>
      </c>
      <c r="G47" s="85" t="s">
        <v>189</v>
      </c>
      <c r="H47" s="78" t="s">
        <v>189</v>
      </c>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37"/>
      <c r="AU47" s="79"/>
      <c r="AV47" s="79"/>
      <c r="AW47" s="79"/>
      <c r="AX47" s="79"/>
      <c r="AY47" s="79"/>
      <c r="AZ47" s="79"/>
      <c r="BA47" s="79"/>
      <c r="BB47" s="79"/>
      <c r="BC47" s="79"/>
      <c r="BD47" s="79"/>
      <c r="BE47" s="79"/>
      <c r="BF47" s="79"/>
      <c r="BG47" s="79"/>
      <c r="BH47" s="79"/>
      <c r="BI47" s="79"/>
      <c r="BJ47" s="79"/>
      <c r="BK47" s="79"/>
      <c r="BL47" s="79"/>
    </row>
    <row r="48" spans="1:64" s="68" customFormat="1" ht="311.25" thickBot="1" x14ac:dyDescent="0.3">
      <c r="A48" s="12" t="s">
        <v>493</v>
      </c>
      <c r="B48" s="18" t="s">
        <v>494</v>
      </c>
      <c r="C48" s="125" t="s">
        <v>495</v>
      </c>
      <c r="D48" s="127" t="s">
        <v>467</v>
      </c>
      <c r="E48" s="127" t="s">
        <v>466</v>
      </c>
      <c r="F48" s="85" t="s">
        <v>467</v>
      </c>
      <c r="G48" s="85" t="s">
        <v>467</v>
      </c>
      <c r="H48" s="78" t="s">
        <v>467</v>
      </c>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37"/>
      <c r="AU48" s="79"/>
      <c r="AV48" s="79"/>
      <c r="AW48" s="79"/>
      <c r="AX48" s="79"/>
      <c r="AY48" s="79"/>
      <c r="AZ48" s="79"/>
      <c r="BA48" s="79"/>
      <c r="BB48" s="79"/>
      <c r="BC48" s="79"/>
      <c r="BD48" s="79"/>
      <c r="BE48" s="79"/>
      <c r="BF48" s="79"/>
      <c r="BG48" s="79"/>
      <c r="BH48" s="79"/>
      <c r="BI48" s="79"/>
      <c r="BJ48" s="79"/>
      <c r="BK48" s="79"/>
      <c r="BL48" s="79"/>
    </row>
    <row r="49" spans="1:64" s="68" customFormat="1" ht="409.6" customHeight="1" thickBot="1" x14ac:dyDescent="0.3">
      <c r="A49" s="12" t="s">
        <v>496</v>
      </c>
      <c r="B49" s="18" t="s">
        <v>469</v>
      </c>
      <c r="C49" s="125" t="s">
        <v>497</v>
      </c>
      <c r="D49" s="130" t="s">
        <v>498</v>
      </c>
      <c r="E49" s="130" t="s">
        <v>499</v>
      </c>
      <c r="F49" s="87" t="s">
        <v>928</v>
      </c>
      <c r="G49" s="87" t="s">
        <v>929</v>
      </c>
      <c r="H49" s="78" t="s">
        <v>930</v>
      </c>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7"/>
      <c r="AR49" s="157"/>
      <c r="AS49" s="157"/>
      <c r="AT49" s="37"/>
      <c r="AU49" s="79"/>
      <c r="AV49" s="79"/>
      <c r="AW49" s="79"/>
      <c r="AX49" s="79"/>
      <c r="AY49" s="79"/>
      <c r="AZ49" s="79"/>
      <c r="BA49" s="79"/>
      <c r="BB49" s="79"/>
      <c r="BC49" s="79"/>
      <c r="BD49" s="79"/>
      <c r="BE49" s="79"/>
      <c r="BF49" s="79"/>
      <c r="BG49" s="79"/>
      <c r="BH49" s="79"/>
      <c r="BI49" s="79"/>
      <c r="BJ49" s="79"/>
      <c r="BK49" s="79"/>
      <c r="BL49" s="79"/>
    </row>
    <row r="50" spans="1:64" s="68" customFormat="1" ht="380.25" thickBot="1" x14ac:dyDescent="0.3">
      <c r="A50" s="12" t="s">
        <v>500</v>
      </c>
      <c r="B50" s="18" t="s">
        <v>501</v>
      </c>
      <c r="C50" s="125" t="s">
        <v>502</v>
      </c>
      <c r="D50" s="132" t="s">
        <v>503</v>
      </c>
      <c r="E50" s="132" t="s">
        <v>189</v>
      </c>
      <c r="F50" s="85" t="s">
        <v>825</v>
      </c>
      <c r="G50" s="85" t="s">
        <v>825</v>
      </c>
      <c r="H50" s="78" t="s">
        <v>826</v>
      </c>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37"/>
      <c r="AU50" s="79"/>
      <c r="AV50" s="79"/>
      <c r="AW50" s="79"/>
      <c r="AX50" s="79"/>
      <c r="AY50" s="79"/>
      <c r="AZ50" s="79"/>
      <c r="BA50" s="79"/>
      <c r="BB50" s="79"/>
      <c r="BC50" s="79"/>
      <c r="BD50" s="79"/>
      <c r="BE50" s="79"/>
      <c r="BF50" s="79"/>
      <c r="BG50" s="79"/>
      <c r="BH50" s="79"/>
      <c r="BI50" s="79"/>
      <c r="BJ50" s="79"/>
      <c r="BK50" s="79"/>
      <c r="BL50" s="79"/>
    </row>
    <row r="51" spans="1:64" s="68" customFormat="1" ht="156" thickBot="1" x14ac:dyDescent="0.3">
      <c r="A51" s="12" t="s">
        <v>504</v>
      </c>
      <c r="B51" s="18" t="s">
        <v>505</v>
      </c>
      <c r="C51" s="125" t="s">
        <v>506</v>
      </c>
      <c r="D51" s="132" t="s">
        <v>507</v>
      </c>
      <c r="E51" s="132" t="s">
        <v>189</v>
      </c>
      <c r="F51" s="85" t="s">
        <v>845</v>
      </c>
      <c r="G51" s="85" t="s">
        <v>845</v>
      </c>
      <c r="H51" s="78" t="s">
        <v>845</v>
      </c>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37"/>
      <c r="AU51" s="79"/>
      <c r="AV51" s="79"/>
      <c r="AW51" s="79"/>
      <c r="AX51" s="79"/>
      <c r="AY51" s="79"/>
      <c r="AZ51" s="79"/>
      <c r="BA51" s="79"/>
      <c r="BB51" s="79"/>
      <c r="BC51" s="79"/>
      <c r="BD51" s="79"/>
      <c r="BE51" s="79"/>
      <c r="BF51" s="79"/>
      <c r="BG51" s="79"/>
      <c r="BH51" s="79"/>
      <c r="BI51" s="79"/>
      <c r="BJ51" s="79"/>
      <c r="BK51" s="79"/>
      <c r="BL51" s="79"/>
    </row>
    <row r="52" spans="1:64" s="68" customFormat="1" ht="69.75" thickBot="1" x14ac:dyDescent="0.3">
      <c r="A52" s="118" t="s">
        <v>508</v>
      </c>
      <c r="B52" s="111" t="s">
        <v>482</v>
      </c>
      <c r="C52" s="133" t="s">
        <v>509</v>
      </c>
      <c r="D52" s="134" t="s">
        <v>510</v>
      </c>
      <c r="E52" s="134" t="s">
        <v>189</v>
      </c>
      <c r="F52" s="89" t="s">
        <v>931</v>
      </c>
      <c r="G52" s="89" t="s">
        <v>932</v>
      </c>
      <c r="H52" s="82" t="s">
        <v>933</v>
      </c>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83"/>
      <c r="AU52" s="84"/>
      <c r="AV52" s="84"/>
      <c r="AW52" s="84"/>
      <c r="AX52" s="84"/>
      <c r="AY52" s="84"/>
      <c r="AZ52" s="84"/>
      <c r="BA52" s="84"/>
      <c r="BB52" s="84"/>
      <c r="BC52" s="84"/>
      <c r="BD52" s="84"/>
      <c r="BE52" s="84"/>
      <c r="BF52" s="84"/>
      <c r="BG52" s="84"/>
      <c r="BH52" s="84"/>
      <c r="BI52" s="84"/>
      <c r="BJ52" s="84"/>
      <c r="BK52" s="84"/>
      <c r="BL52" s="84"/>
    </row>
    <row r="53" spans="1:64" ht="18.75" hidden="1" customHeight="1" x14ac:dyDescent="0.3"/>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983049:BL983049 IZ983049:LH983049 SV983049:VD983049 ACR983049:AEZ983049 AMN983049:AOV983049 AWJ983049:AYR983049 BGF983049:BIN983049 BQB983049:BSJ983049 BZX983049:CCF983049 CJT983049:CMB983049 CTP983049:CVX983049 DDL983049:DFT983049 DNH983049:DPP983049 DXD983049:DZL983049 EGZ983049:EJH983049 EQV983049:ETD983049 FAR983049:FCZ983049 FKN983049:FMV983049 FUJ983049:FWR983049 GEF983049:GGN983049 GOB983049:GQJ983049 GXX983049:HAF983049 HHT983049:HKB983049 HRP983049:HTX983049 IBL983049:IDT983049 ILH983049:INP983049 IVD983049:IXL983049 JEZ983049:JHH983049 JOV983049:JRD983049 JYR983049:KAZ983049 KIN983049:KKV983049 KSJ983049:KUR983049 LCF983049:LEN983049 LMB983049:LOJ983049 LVX983049:LYF983049 MFT983049:MIB983049 MPP983049:MRX983049 MZL983049:NBT983049 NJH983049:NLP983049 NTD983049:NVL983049 OCZ983049:OFH983049 OMV983049:OPD983049 OWR983049:OYZ983049 PGN983049:PIV983049 PQJ983049:PSR983049 QAF983049:QCN983049 QKB983049:QMJ983049 QTX983049:QWF983049 RDT983049:RGB983049 RNP983049:RPX983049 RXL983049:RZT983049 SHH983049:SJP983049 SRD983049:STL983049 TAZ983049:TDH983049 TKV983049:TND983049 TUR983049:TWZ983049 UEN983049:UGV983049 UOJ983049:UQR983049 UYF983049:VAN983049 VIB983049:VKJ983049 VRX983049:VUF983049 WBT983049:WEB983049 WLP983049:WNX983049 WVL983049:WXT983049 D65545:BL65545 IZ65545:LH65545 SV65545:VD65545 ACR65545:AEZ65545 AMN65545:AOV65545 AWJ65545:AYR65545 BGF65545:BIN65545 BQB65545:BSJ65545 BZX65545:CCF65545 CJT65545:CMB65545 CTP65545:CVX65545 DDL65545:DFT65545 DNH65545:DPP65545 DXD65545:DZL65545 EGZ65545:EJH65545 EQV65545:ETD65545 FAR65545:FCZ65545 FKN65545:FMV65545 FUJ65545:FWR65545 GEF65545:GGN65545 GOB65545:GQJ65545 GXX65545:HAF65545 HHT65545:HKB65545 HRP65545:HTX65545 IBL65545:IDT65545 ILH65545:INP65545 IVD65545:IXL65545 JEZ65545:JHH65545 JOV65545:JRD65545 JYR65545:KAZ65545 KIN65545:KKV65545 KSJ65545:KUR65545 LCF65545:LEN65545 LMB65545:LOJ65545 LVX65545:LYF65545 MFT65545:MIB65545 MPP65545:MRX65545 MZL65545:NBT65545 NJH65545:NLP65545 NTD65545:NVL65545 OCZ65545:OFH65545 OMV65545:OPD65545 OWR65545:OYZ65545 PGN65545:PIV65545 PQJ65545:PSR65545 QAF65545:QCN65545 QKB65545:QMJ65545 QTX65545:QWF65545 RDT65545:RGB65545 RNP65545:RPX65545 RXL65545:RZT65545 SHH65545:SJP65545 SRD65545:STL65545 TAZ65545:TDH65545 TKV65545:TND65545 TUR65545:TWZ65545 UEN65545:UGV65545 UOJ65545:UQR65545 UYF65545:VAN65545 VIB65545:VKJ65545 VRX65545:VUF65545 WBT65545:WEB65545 WLP65545:WNX65545 WVL65545:WXT65545 D131081:BL131081 IZ131081:LH131081 SV131081:VD131081 ACR131081:AEZ131081 AMN131081:AOV131081 AWJ131081:AYR131081 BGF131081:BIN131081 BQB131081:BSJ131081 BZX131081:CCF131081 CJT131081:CMB131081 CTP131081:CVX131081 DDL131081:DFT131081 DNH131081:DPP131081 DXD131081:DZL131081 EGZ131081:EJH131081 EQV131081:ETD131081 FAR131081:FCZ131081 FKN131081:FMV131081 FUJ131081:FWR131081 GEF131081:GGN131081 GOB131081:GQJ131081 GXX131081:HAF131081 HHT131081:HKB131081 HRP131081:HTX131081 IBL131081:IDT131081 ILH131081:INP131081 IVD131081:IXL131081 JEZ131081:JHH131081 JOV131081:JRD131081 JYR131081:KAZ131081 KIN131081:KKV131081 KSJ131081:KUR131081 LCF131081:LEN131081 LMB131081:LOJ131081 LVX131081:LYF131081 MFT131081:MIB131081 MPP131081:MRX131081 MZL131081:NBT131081 NJH131081:NLP131081 NTD131081:NVL131081 OCZ131081:OFH131081 OMV131081:OPD131081 OWR131081:OYZ131081 PGN131081:PIV131081 PQJ131081:PSR131081 QAF131081:QCN131081 QKB131081:QMJ131081 QTX131081:QWF131081 RDT131081:RGB131081 RNP131081:RPX131081 RXL131081:RZT131081 SHH131081:SJP131081 SRD131081:STL131081 TAZ131081:TDH131081 TKV131081:TND131081 TUR131081:TWZ131081 UEN131081:UGV131081 UOJ131081:UQR131081 UYF131081:VAN131081 VIB131081:VKJ131081 VRX131081:VUF131081 WBT131081:WEB131081 WLP131081:WNX131081 WVL131081:WXT131081 D196617:BL196617 IZ196617:LH196617 SV196617:VD196617 ACR196617:AEZ196617 AMN196617:AOV196617 AWJ196617:AYR196617 BGF196617:BIN196617 BQB196617:BSJ196617 BZX196617:CCF196617 CJT196617:CMB196617 CTP196617:CVX196617 DDL196617:DFT196617 DNH196617:DPP196617 DXD196617:DZL196617 EGZ196617:EJH196617 EQV196617:ETD196617 FAR196617:FCZ196617 FKN196617:FMV196617 FUJ196617:FWR196617 GEF196617:GGN196617 GOB196617:GQJ196617 GXX196617:HAF196617 HHT196617:HKB196617 HRP196617:HTX196617 IBL196617:IDT196617 ILH196617:INP196617 IVD196617:IXL196617 JEZ196617:JHH196617 JOV196617:JRD196617 JYR196617:KAZ196617 KIN196617:KKV196617 KSJ196617:KUR196617 LCF196617:LEN196617 LMB196617:LOJ196617 LVX196617:LYF196617 MFT196617:MIB196617 MPP196617:MRX196617 MZL196617:NBT196617 NJH196617:NLP196617 NTD196617:NVL196617 OCZ196617:OFH196617 OMV196617:OPD196617 OWR196617:OYZ196617 PGN196617:PIV196617 PQJ196617:PSR196617 QAF196617:QCN196617 QKB196617:QMJ196617 QTX196617:QWF196617 RDT196617:RGB196617 RNP196617:RPX196617 RXL196617:RZT196617 SHH196617:SJP196617 SRD196617:STL196617 TAZ196617:TDH196617 TKV196617:TND196617 TUR196617:TWZ196617 UEN196617:UGV196617 UOJ196617:UQR196617 UYF196617:VAN196617 VIB196617:VKJ196617 VRX196617:VUF196617 WBT196617:WEB196617 WLP196617:WNX196617 WVL196617:WXT196617 D262153:BL262153 IZ262153:LH262153 SV262153:VD262153 ACR262153:AEZ262153 AMN262153:AOV262153 AWJ262153:AYR262153 BGF262153:BIN262153 BQB262153:BSJ262153 BZX262153:CCF262153 CJT262153:CMB262153 CTP262153:CVX262153 DDL262153:DFT262153 DNH262153:DPP262153 DXD262153:DZL262153 EGZ262153:EJH262153 EQV262153:ETD262153 FAR262153:FCZ262153 FKN262153:FMV262153 FUJ262153:FWR262153 GEF262153:GGN262153 GOB262153:GQJ262153 GXX262153:HAF262153 HHT262153:HKB262153 HRP262153:HTX262153 IBL262153:IDT262153 ILH262153:INP262153 IVD262153:IXL262153 JEZ262153:JHH262153 JOV262153:JRD262153 JYR262153:KAZ262153 KIN262153:KKV262153 KSJ262153:KUR262153 LCF262153:LEN262153 LMB262153:LOJ262153 LVX262153:LYF262153 MFT262153:MIB262153 MPP262153:MRX262153 MZL262153:NBT262153 NJH262153:NLP262153 NTD262153:NVL262153 OCZ262153:OFH262153 OMV262153:OPD262153 OWR262153:OYZ262153 PGN262153:PIV262153 PQJ262153:PSR262153 QAF262153:QCN262153 QKB262153:QMJ262153 QTX262153:QWF262153 RDT262153:RGB262153 RNP262153:RPX262153 RXL262153:RZT262153 SHH262153:SJP262153 SRD262153:STL262153 TAZ262153:TDH262153 TKV262153:TND262153 TUR262153:TWZ262153 UEN262153:UGV262153 UOJ262153:UQR262153 UYF262153:VAN262153 VIB262153:VKJ262153 VRX262153:VUF262153 WBT262153:WEB262153 WLP262153:WNX262153 WVL262153:WXT262153 D327689:BL327689 IZ327689:LH327689 SV327689:VD327689 ACR327689:AEZ327689 AMN327689:AOV327689 AWJ327689:AYR327689 BGF327689:BIN327689 BQB327689:BSJ327689 BZX327689:CCF327689 CJT327689:CMB327689 CTP327689:CVX327689 DDL327689:DFT327689 DNH327689:DPP327689 DXD327689:DZL327689 EGZ327689:EJH327689 EQV327689:ETD327689 FAR327689:FCZ327689 FKN327689:FMV327689 FUJ327689:FWR327689 GEF327689:GGN327689 GOB327689:GQJ327689 GXX327689:HAF327689 HHT327689:HKB327689 HRP327689:HTX327689 IBL327689:IDT327689 ILH327689:INP327689 IVD327689:IXL327689 JEZ327689:JHH327689 JOV327689:JRD327689 JYR327689:KAZ327689 KIN327689:KKV327689 KSJ327689:KUR327689 LCF327689:LEN327689 LMB327689:LOJ327689 LVX327689:LYF327689 MFT327689:MIB327689 MPP327689:MRX327689 MZL327689:NBT327689 NJH327689:NLP327689 NTD327689:NVL327689 OCZ327689:OFH327689 OMV327689:OPD327689 OWR327689:OYZ327689 PGN327689:PIV327689 PQJ327689:PSR327689 QAF327689:QCN327689 QKB327689:QMJ327689 QTX327689:QWF327689 RDT327689:RGB327689 RNP327689:RPX327689 RXL327689:RZT327689 SHH327689:SJP327689 SRD327689:STL327689 TAZ327689:TDH327689 TKV327689:TND327689 TUR327689:TWZ327689 UEN327689:UGV327689 UOJ327689:UQR327689 UYF327689:VAN327689 VIB327689:VKJ327689 VRX327689:VUF327689 WBT327689:WEB327689 WLP327689:WNX327689 WVL327689:WXT327689 D393225:BL393225 IZ393225:LH393225 SV393225:VD393225 ACR393225:AEZ393225 AMN393225:AOV393225 AWJ393225:AYR393225 BGF393225:BIN393225 BQB393225:BSJ393225 BZX393225:CCF393225 CJT393225:CMB393225 CTP393225:CVX393225 DDL393225:DFT393225 DNH393225:DPP393225 DXD393225:DZL393225 EGZ393225:EJH393225 EQV393225:ETD393225 FAR393225:FCZ393225 FKN393225:FMV393225 FUJ393225:FWR393225 GEF393225:GGN393225 GOB393225:GQJ393225 GXX393225:HAF393225 HHT393225:HKB393225 HRP393225:HTX393225 IBL393225:IDT393225 ILH393225:INP393225 IVD393225:IXL393225 JEZ393225:JHH393225 JOV393225:JRD393225 JYR393225:KAZ393225 KIN393225:KKV393225 KSJ393225:KUR393225 LCF393225:LEN393225 LMB393225:LOJ393225 LVX393225:LYF393225 MFT393225:MIB393225 MPP393225:MRX393225 MZL393225:NBT393225 NJH393225:NLP393225 NTD393225:NVL393225 OCZ393225:OFH393225 OMV393225:OPD393225 OWR393225:OYZ393225 PGN393225:PIV393225 PQJ393225:PSR393225 QAF393225:QCN393225 QKB393225:QMJ393225 QTX393225:QWF393225 RDT393225:RGB393225 RNP393225:RPX393225 RXL393225:RZT393225 SHH393225:SJP393225 SRD393225:STL393225 TAZ393225:TDH393225 TKV393225:TND393225 TUR393225:TWZ393225 UEN393225:UGV393225 UOJ393225:UQR393225 UYF393225:VAN393225 VIB393225:VKJ393225 VRX393225:VUF393225 WBT393225:WEB393225 WLP393225:WNX393225 WVL393225:WXT393225 D458761:BL458761 IZ458761:LH458761 SV458761:VD458761 ACR458761:AEZ458761 AMN458761:AOV458761 AWJ458761:AYR458761 BGF458761:BIN458761 BQB458761:BSJ458761 BZX458761:CCF458761 CJT458761:CMB458761 CTP458761:CVX458761 DDL458761:DFT458761 DNH458761:DPP458761 DXD458761:DZL458761 EGZ458761:EJH458761 EQV458761:ETD458761 FAR458761:FCZ458761 FKN458761:FMV458761 FUJ458761:FWR458761 GEF458761:GGN458761 GOB458761:GQJ458761 GXX458761:HAF458761 HHT458761:HKB458761 HRP458761:HTX458761 IBL458761:IDT458761 ILH458761:INP458761 IVD458761:IXL458761 JEZ458761:JHH458761 JOV458761:JRD458761 JYR458761:KAZ458761 KIN458761:KKV458761 KSJ458761:KUR458761 LCF458761:LEN458761 LMB458761:LOJ458761 LVX458761:LYF458761 MFT458761:MIB458761 MPP458761:MRX458761 MZL458761:NBT458761 NJH458761:NLP458761 NTD458761:NVL458761 OCZ458761:OFH458761 OMV458761:OPD458761 OWR458761:OYZ458761 PGN458761:PIV458761 PQJ458761:PSR458761 QAF458761:QCN458761 QKB458761:QMJ458761 QTX458761:QWF458761 RDT458761:RGB458761 RNP458761:RPX458761 RXL458761:RZT458761 SHH458761:SJP458761 SRD458761:STL458761 TAZ458761:TDH458761 TKV458761:TND458761 TUR458761:TWZ458761 UEN458761:UGV458761 UOJ458761:UQR458761 UYF458761:VAN458761 VIB458761:VKJ458761 VRX458761:VUF458761 WBT458761:WEB458761 WLP458761:WNX458761 WVL458761:WXT458761 D524297:BL524297 IZ524297:LH524297 SV524297:VD524297 ACR524297:AEZ524297 AMN524297:AOV524297 AWJ524297:AYR524297 BGF524297:BIN524297 BQB524297:BSJ524297 BZX524297:CCF524297 CJT524297:CMB524297 CTP524297:CVX524297 DDL524297:DFT524297 DNH524297:DPP524297 DXD524297:DZL524297 EGZ524297:EJH524297 EQV524297:ETD524297 FAR524297:FCZ524297 FKN524297:FMV524297 FUJ524297:FWR524297 GEF524297:GGN524297 GOB524297:GQJ524297 GXX524297:HAF524297 HHT524297:HKB524297 HRP524297:HTX524297 IBL524297:IDT524297 ILH524297:INP524297 IVD524297:IXL524297 JEZ524297:JHH524297 JOV524297:JRD524297 JYR524297:KAZ524297 KIN524297:KKV524297 KSJ524297:KUR524297 LCF524297:LEN524297 LMB524297:LOJ524297 LVX524297:LYF524297 MFT524297:MIB524297 MPP524297:MRX524297 MZL524297:NBT524297 NJH524297:NLP524297 NTD524297:NVL524297 OCZ524297:OFH524297 OMV524297:OPD524297 OWR524297:OYZ524297 PGN524297:PIV524297 PQJ524297:PSR524297 QAF524297:QCN524297 QKB524297:QMJ524297 QTX524297:QWF524297 RDT524297:RGB524297 RNP524297:RPX524297 RXL524297:RZT524297 SHH524297:SJP524297 SRD524297:STL524297 TAZ524297:TDH524297 TKV524297:TND524297 TUR524297:TWZ524297 UEN524297:UGV524297 UOJ524297:UQR524297 UYF524297:VAN524297 VIB524297:VKJ524297 VRX524297:VUF524297 WBT524297:WEB524297 WLP524297:WNX524297 WVL524297:WXT524297 D589833:BL589833 IZ589833:LH589833 SV589833:VD589833 ACR589833:AEZ589833 AMN589833:AOV589833 AWJ589833:AYR589833 BGF589833:BIN589833 BQB589833:BSJ589833 BZX589833:CCF589833 CJT589833:CMB589833 CTP589833:CVX589833 DDL589833:DFT589833 DNH589833:DPP589833 DXD589833:DZL589833 EGZ589833:EJH589833 EQV589833:ETD589833 FAR589833:FCZ589833 FKN589833:FMV589833 FUJ589833:FWR589833 GEF589833:GGN589833 GOB589833:GQJ589833 GXX589833:HAF589833 HHT589833:HKB589833 HRP589833:HTX589833 IBL589833:IDT589833 ILH589833:INP589833 IVD589833:IXL589833 JEZ589833:JHH589833 JOV589833:JRD589833 JYR589833:KAZ589833 KIN589833:KKV589833 KSJ589833:KUR589833 LCF589833:LEN589833 LMB589833:LOJ589833 LVX589833:LYF589833 MFT589833:MIB589833 MPP589833:MRX589833 MZL589833:NBT589833 NJH589833:NLP589833 NTD589833:NVL589833 OCZ589833:OFH589833 OMV589833:OPD589833 OWR589833:OYZ589833 PGN589833:PIV589833 PQJ589833:PSR589833 QAF589833:QCN589833 QKB589833:QMJ589833 QTX589833:QWF589833 RDT589833:RGB589833 RNP589833:RPX589833 RXL589833:RZT589833 SHH589833:SJP589833 SRD589833:STL589833 TAZ589833:TDH589833 TKV589833:TND589833 TUR589833:TWZ589833 UEN589833:UGV589833 UOJ589833:UQR589833 UYF589833:VAN589833 VIB589833:VKJ589833 VRX589833:VUF589833 WBT589833:WEB589833 WLP589833:WNX589833 WVL589833:WXT589833 D655369:BL655369 IZ655369:LH655369 SV655369:VD655369 ACR655369:AEZ655369 AMN655369:AOV655369 AWJ655369:AYR655369 BGF655369:BIN655369 BQB655369:BSJ655369 BZX655369:CCF655369 CJT655369:CMB655369 CTP655369:CVX655369 DDL655369:DFT655369 DNH655369:DPP655369 DXD655369:DZL655369 EGZ655369:EJH655369 EQV655369:ETD655369 FAR655369:FCZ655369 FKN655369:FMV655369 FUJ655369:FWR655369 GEF655369:GGN655369 GOB655369:GQJ655369 GXX655369:HAF655369 HHT655369:HKB655369 HRP655369:HTX655369 IBL655369:IDT655369 ILH655369:INP655369 IVD655369:IXL655369 JEZ655369:JHH655369 JOV655369:JRD655369 JYR655369:KAZ655369 KIN655369:KKV655369 KSJ655369:KUR655369 LCF655369:LEN655369 LMB655369:LOJ655369 LVX655369:LYF655369 MFT655369:MIB655369 MPP655369:MRX655369 MZL655369:NBT655369 NJH655369:NLP655369 NTD655369:NVL655369 OCZ655369:OFH655369 OMV655369:OPD655369 OWR655369:OYZ655369 PGN655369:PIV655369 PQJ655369:PSR655369 QAF655369:QCN655369 QKB655369:QMJ655369 QTX655369:QWF655369 RDT655369:RGB655369 RNP655369:RPX655369 RXL655369:RZT655369 SHH655369:SJP655369 SRD655369:STL655369 TAZ655369:TDH655369 TKV655369:TND655369 TUR655369:TWZ655369 UEN655369:UGV655369 UOJ655369:UQR655369 UYF655369:VAN655369 VIB655369:VKJ655369 VRX655369:VUF655369 WBT655369:WEB655369 WLP655369:WNX655369 WVL655369:WXT655369 D720905:BL720905 IZ720905:LH720905 SV720905:VD720905 ACR720905:AEZ720905 AMN720905:AOV720905 AWJ720905:AYR720905 BGF720905:BIN720905 BQB720905:BSJ720905 BZX720905:CCF720905 CJT720905:CMB720905 CTP720905:CVX720905 DDL720905:DFT720905 DNH720905:DPP720905 DXD720905:DZL720905 EGZ720905:EJH720905 EQV720905:ETD720905 FAR720905:FCZ720905 FKN720905:FMV720905 FUJ720905:FWR720905 GEF720905:GGN720905 GOB720905:GQJ720905 GXX720905:HAF720905 HHT720905:HKB720905 HRP720905:HTX720905 IBL720905:IDT720905 ILH720905:INP720905 IVD720905:IXL720905 JEZ720905:JHH720905 JOV720905:JRD720905 JYR720905:KAZ720905 KIN720905:KKV720905 KSJ720905:KUR720905 LCF720905:LEN720905 LMB720905:LOJ720905 LVX720905:LYF720905 MFT720905:MIB720905 MPP720905:MRX720905 MZL720905:NBT720905 NJH720905:NLP720905 NTD720905:NVL720905 OCZ720905:OFH720905 OMV720905:OPD720905 OWR720905:OYZ720905 PGN720905:PIV720905 PQJ720905:PSR720905 QAF720905:QCN720905 QKB720905:QMJ720905 QTX720905:QWF720905 RDT720905:RGB720905 RNP720905:RPX720905 RXL720905:RZT720905 SHH720905:SJP720905 SRD720905:STL720905 TAZ720905:TDH720905 TKV720905:TND720905 TUR720905:TWZ720905 UEN720905:UGV720905 UOJ720905:UQR720905 UYF720905:VAN720905 VIB720905:VKJ720905 VRX720905:VUF720905 WBT720905:WEB720905 WLP720905:WNX720905 WVL720905:WXT720905 D786441:BL786441 IZ786441:LH786441 SV786441:VD786441 ACR786441:AEZ786441 AMN786441:AOV786441 AWJ786441:AYR786441 BGF786441:BIN786441 BQB786441:BSJ786441 BZX786441:CCF786441 CJT786441:CMB786441 CTP786441:CVX786441 DDL786441:DFT786441 DNH786441:DPP786441 DXD786441:DZL786441 EGZ786441:EJH786441 EQV786441:ETD786441 FAR786441:FCZ786441 FKN786441:FMV786441 FUJ786441:FWR786441 GEF786441:GGN786441 GOB786441:GQJ786441 GXX786441:HAF786441 HHT786441:HKB786441 HRP786441:HTX786441 IBL786441:IDT786441 ILH786441:INP786441 IVD786441:IXL786441 JEZ786441:JHH786441 JOV786441:JRD786441 JYR786441:KAZ786441 KIN786441:KKV786441 KSJ786441:KUR786441 LCF786441:LEN786441 LMB786441:LOJ786441 LVX786441:LYF786441 MFT786441:MIB786441 MPP786441:MRX786441 MZL786441:NBT786441 NJH786441:NLP786441 NTD786441:NVL786441 OCZ786441:OFH786441 OMV786441:OPD786441 OWR786441:OYZ786441 PGN786441:PIV786441 PQJ786441:PSR786441 QAF786441:QCN786441 QKB786441:QMJ786441 QTX786441:QWF786441 RDT786441:RGB786441 RNP786441:RPX786441 RXL786441:RZT786441 SHH786441:SJP786441 SRD786441:STL786441 TAZ786441:TDH786441 TKV786441:TND786441 TUR786441:TWZ786441 UEN786441:UGV786441 UOJ786441:UQR786441 UYF786441:VAN786441 VIB786441:VKJ786441 VRX786441:VUF786441 WBT786441:WEB786441 WLP786441:WNX786441 WVL786441:WXT786441 D851977:BL851977 IZ851977:LH851977 SV851977:VD851977 ACR851977:AEZ851977 AMN851977:AOV851977 AWJ851977:AYR851977 BGF851977:BIN851977 BQB851977:BSJ851977 BZX851977:CCF851977 CJT851977:CMB851977 CTP851977:CVX851977 DDL851977:DFT851977 DNH851977:DPP851977 DXD851977:DZL851977 EGZ851977:EJH851977 EQV851977:ETD851977 FAR851977:FCZ851977 FKN851977:FMV851977 FUJ851977:FWR851977 GEF851977:GGN851977 GOB851977:GQJ851977 GXX851977:HAF851977 HHT851977:HKB851977 HRP851977:HTX851977 IBL851977:IDT851977 ILH851977:INP851977 IVD851977:IXL851977 JEZ851977:JHH851977 JOV851977:JRD851977 JYR851977:KAZ851977 KIN851977:KKV851977 KSJ851977:KUR851977 LCF851977:LEN851977 LMB851977:LOJ851977 LVX851977:LYF851977 MFT851977:MIB851977 MPP851977:MRX851977 MZL851977:NBT851977 NJH851977:NLP851977 NTD851977:NVL851977 OCZ851977:OFH851977 OMV851977:OPD851977 OWR851977:OYZ851977 PGN851977:PIV851977 PQJ851977:PSR851977 QAF851977:QCN851977 QKB851977:QMJ851977 QTX851977:QWF851977 RDT851977:RGB851977 RNP851977:RPX851977 RXL851977:RZT851977 SHH851977:SJP851977 SRD851977:STL851977 TAZ851977:TDH851977 TKV851977:TND851977 TUR851977:TWZ851977 UEN851977:UGV851977 UOJ851977:UQR851977 UYF851977:VAN851977 VIB851977:VKJ851977 VRX851977:VUF851977 WBT851977:WEB851977 WLP851977:WNX851977 WVL851977:WXT851977 D917513:BL917513 IZ917513:LH917513 SV917513:VD917513 ACR917513:AEZ917513 AMN917513:AOV917513 AWJ917513:AYR917513 BGF917513:BIN917513 BQB917513:BSJ917513 BZX917513:CCF917513 CJT917513:CMB917513 CTP917513:CVX917513 DDL917513:DFT917513 DNH917513:DPP917513 DXD917513:DZL917513 EGZ917513:EJH917513 EQV917513:ETD917513 FAR917513:FCZ917513 FKN917513:FMV917513 FUJ917513:FWR917513 GEF917513:GGN917513 GOB917513:GQJ917513 GXX917513:HAF917513 HHT917513:HKB917513 HRP917513:HTX917513 IBL917513:IDT917513 ILH917513:INP917513 IVD917513:IXL917513 JEZ917513:JHH917513 JOV917513:JRD917513 JYR917513:KAZ917513 KIN917513:KKV917513 KSJ917513:KUR917513 LCF917513:LEN917513 LMB917513:LOJ917513 LVX917513:LYF917513 MFT917513:MIB917513 MPP917513:MRX917513 MZL917513:NBT917513 NJH917513:NLP917513 NTD917513:NVL917513 OCZ917513:OFH917513 OMV917513:OPD917513 OWR917513:OYZ917513 PGN917513:PIV917513 PQJ917513:PSR917513 QAF917513:QCN917513 QKB917513:QMJ917513 QTX917513:QWF917513 RDT917513:RGB917513 RNP917513:RPX917513 RXL917513:RZT917513 SHH917513:SJP917513 SRD917513:STL917513 TAZ917513:TDH917513 TKV917513:TND917513 TUR917513:TWZ917513 UEN917513:UGV917513 UOJ917513:UQR917513 UYF917513:VAN917513 VIB917513:VKJ917513 VRX917513:VUF917513 WBT917513:WEB917513 WLP917513:WNX917513 WVL917513:WXT917513 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AE316FAB-1AD2-4919-AC36-D0CEEBF8AFC2}"/>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638-CCEB-4A3C-A960-2CB1EDA59042}">
  <dimension ref="A1:WXT52"/>
  <sheetViews>
    <sheetView topLeftCell="A17" zoomScale="60" zoomScaleNormal="60" workbookViewId="0">
      <selection activeCell="A31" sqref="A31"/>
    </sheetView>
  </sheetViews>
  <sheetFormatPr defaultColWidth="0" defaultRowHeight="17.25" zeroHeight="1" x14ac:dyDescent="0.3"/>
  <cols>
    <col min="1" max="1" width="6.85546875" style="7" bestFit="1" customWidth="1"/>
    <col min="2" max="2" width="38.85546875" style="7" customWidth="1"/>
    <col min="3" max="3" width="82" style="7" customWidth="1"/>
    <col min="4" max="45" width="42.85546875" style="7" customWidth="1"/>
    <col min="46" max="64" width="42.85546875" style="5" hidden="1" customWidth="1"/>
    <col min="65" max="256" width="0" style="5" hidden="1"/>
    <col min="257" max="257" width="6.85546875" style="5" hidden="1" customWidth="1"/>
    <col min="258" max="258" width="38.85546875" style="5" hidden="1" customWidth="1"/>
    <col min="259" max="259" width="82" style="5" hidden="1" customWidth="1"/>
    <col min="260" max="320" width="42.85546875" style="5" hidden="1" customWidth="1"/>
    <col min="321" max="512" width="0" style="5" hidden="1"/>
    <col min="513" max="513" width="6.85546875" style="5" hidden="1" customWidth="1"/>
    <col min="514" max="514" width="38.85546875" style="5" hidden="1" customWidth="1"/>
    <col min="515" max="515" width="82" style="5" hidden="1" customWidth="1"/>
    <col min="516" max="576" width="42.85546875" style="5" hidden="1" customWidth="1"/>
    <col min="577" max="768" width="0" style="5" hidden="1"/>
    <col min="769" max="769" width="6.85546875" style="5" hidden="1" customWidth="1"/>
    <col min="770" max="770" width="38.85546875" style="5" hidden="1" customWidth="1"/>
    <col min="771" max="771" width="82" style="5" hidden="1" customWidth="1"/>
    <col min="772" max="832" width="42.85546875" style="5" hidden="1" customWidth="1"/>
    <col min="833" max="1024" width="0" style="5" hidden="1"/>
    <col min="1025" max="1025" width="6.85546875" style="5" hidden="1" customWidth="1"/>
    <col min="1026" max="1026" width="38.85546875" style="5" hidden="1" customWidth="1"/>
    <col min="1027" max="1027" width="82" style="5" hidden="1" customWidth="1"/>
    <col min="1028" max="1088" width="42.85546875" style="5" hidden="1" customWidth="1"/>
    <col min="1089" max="1280" width="0" style="5" hidden="1"/>
    <col min="1281" max="1281" width="6.85546875" style="5" hidden="1" customWidth="1"/>
    <col min="1282" max="1282" width="38.85546875" style="5" hidden="1" customWidth="1"/>
    <col min="1283" max="1283" width="82" style="5" hidden="1" customWidth="1"/>
    <col min="1284" max="1344" width="42.85546875" style="5" hidden="1" customWidth="1"/>
    <col min="1345" max="1536" width="0" style="5" hidden="1"/>
    <col min="1537" max="1537" width="6.85546875" style="5" hidden="1" customWidth="1"/>
    <col min="1538" max="1538" width="38.85546875" style="5" hidden="1" customWidth="1"/>
    <col min="1539" max="1539" width="82" style="5" hidden="1" customWidth="1"/>
    <col min="1540" max="1600" width="42.85546875" style="5" hidden="1" customWidth="1"/>
    <col min="1601" max="1792" width="0" style="5" hidden="1"/>
    <col min="1793" max="1793" width="6.85546875" style="5" hidden="1" customWidth="1"/>
    <col min="1794" max="1794" width="38.85546875" style="5" hidden="1" customWidth="1"/>
    <col min="1795" max="1795" width="82" style="5" hidden="1" customWidth="1"/>
    <col min="1796" max="1856" width="42.85546875" style="5" hidden="1" customWidth="1"/>
    <col min="1857" max="2048" width="0" style="5" hidden="1"/>
    <col min="2049" max="2049" width="6.85546875" style="5" hidden="1" customWidth="1"/>
    <col min="2050" max="2050" width="38.85546875" style="5" hidden="1" customWidth="1"/>
    <col min="2051" max="2051" width="82" style="5" hidden="1" customWidth="1"/>
    <col min="2052" max="2112" width="42.85546875" style="5" hidden="1" customWidth="1"/>
    <col min="2113" max="2304" width="0" style="5" hidden="1"/>
    <col min="2305" max="2305" width="6.85546875" style="5" hidden="1" customWidth="1"/>
    <col min="2306" max="2306" width="38.85546875" style="5" hidden="1" customWidth="1"/>
    <col min="2307" max="2307" width="82" style="5" hidden="1" customWidth="1"/>
    <col min="2308" max="2368" width="42.85546875" style="5" hidden="1" customWidth="1"/>
    <col min="2369" max="2560" width="0" style="5" hidden="1"/>
    <col min="2561" max="2561" width="6.85546875" style="5" hidden="1" customWidth="1"/>
    <col min="2562" max="2562" width="38.85546875" style="5" hidden="1" customWidth="1"/>
    <col min="2563" max="2563" width="82" style="5" hidden="1" customWidth="1"/>
    <col min="2564" max="2624" width="42.85546875" style="5" hidden="1" customWidth="1"/>
    <col min="2625" max="2816" width="0" style="5" hidden="1"/>
    <col min="2817" max="2817" width="6.85546875" style="5" hidden="1" customWidth="1"/>
    <col min="2818" max="2818" width="38.85546875" style="5" hidden="1" customWidth="1"/>
    <col min="2819" max="2819" width="82" style="5" hidden="1" customWidth="1"/>
    <col min="2820" max="2880" width="42.85546875" style="5" hidden="1" customWidth="1"/>
    <col min="2881" max="3072" width="0" style="5" hidden="1"/>
    <col min="3073" max="3073" width="6.85546875" style="5" hidden="1" customWidth="1"/>
    <col min="3074" max="3074" width="38.85546875" style="5" hidden="1" customWidth="1"/>
    <col min="3075" max="3075" width="82" style="5" hidden="1" customWidth="1"/>
    <col min="3076" max="3136" width="42.85546875" style="5" hidden="1" customWidth="1"/>
    <col min="3137" max="3328" width="0" style="5" hidden="1"/>
    <col min="3329" max="3329" width="6.85546875" style="5" hidden="1" customWidth="1"/>
    <col min="3330" max="3330" width="38.85546875" style="5" hidden="1" customWidth="1"/>
    <col min="3331" max="3331" width="82" style="5" hidden="1" customWidth="1"/>
    <col min="3332" max="3392" width="42.85546875" style="5" hidden="1" customWidth="1"/>
    <col min="3393" max="3584" width="0" style="5" hidden="1"/>
    <col min="3585" max="3585" width="6.85546875" style="5" hidden="1" customWidth="1"/>
    <col min="3586" max="3586" width="38.85546875" style="5" hidden="1" customWidth="1"/>
    <col min="3587" max="3587" width="82" style="5" hidden="1" customWidth="1"/>
    <col min="3588" max="3648" width="42.85546875" style="5" hidden="1" customWidth="1"/>
    <col min="3649" max="3840" width="0" style="5" hidden="1"/>
    <col min="3841" max="3841" width="6.85546875" style="5" hidden="1" customWidth="1"/>
    <col min="3842" max="3842" width="38.85546875" style="5" hidden="1" customWidth="1"/>
    <col min="3843" max="3843" width="82" style="5" hidden="1" customWidth="1"/>
    <col min="3844" max="3904" width="42.85546875" style="5" hidden="1" customWidth="1"/>
    <col min="3905" max="4096" width="0" style="5" hidden="1"/>
    <col min="4097" max="4097" width="6.85546875" style="5" hidden="1" customWidth="1"/>
    <col min="4098" max="4098" width="38.85546875" style="5" hidden="1" customWidth="1"/>
    <col min="4099" max="4099" width="82" style="5" hidden="1" customWidth="1"/>
    <col min="4100" max="4160" width="42.85546875" style="5" hidden="1" customWidth="1"/>
    <col min="4161" max="4352" width="0" style="5" hidden="1"/>
    <col min="4353" max="4353" width="6.85546875" style="5" hidden="1" customWidth="1"/>
    <col min="4354" max="4354" width="38.85546875" style="5" hidden="1" customWidth="1"/>
    <col min="4355" max="4355" width="82" style="5" hidden="1" customWidth="1"/>
    <col min="4356" max="4416" width="42.85546875" style="5" hidden="1" customWidth="1"/>
    <col min="4417" max="4608" width="0" style="5" hidden="1"/>
    <col min="4609" max="4609" width="6.85546875" style="5" hidden="1" customWidth="1"/>
    <col min="4610" max="4610" width="38.85546875" style="5" hidden="1" customWidth="1"/>
    <col min="4611" max="4611" width="82" style="5" hidden="1" customWidth="1"/>
    <col min="4612" max="4672" width="42.85546875" style="5" hidden="1" customWidth="1"/>
    <col min="4673" max="4864" width="0" style="5" hidden="1"/>
    <col min="4865" max="4865" width="6.85546875" style="5" hidden="1" customWidth="1"/>
    <col min="4866" max="4866" width="38.85546875" style="5" hidden="1" customWidth="1"/>
    <col min="4867" max="4867" width="82" style="5" hidden="1" customWidth="1"/>
    <col min="4868" max="4928" width="42.85546875" style="5" hidden="1" customWidth="1"/>
    <col min="4929" max="5120" width="0" style="5" hidden="1"/>
    <col min="5121" max="5121" width="6.85546875" style="5" hidden="1" customWidth="1"/>
    <col min="5122" max="5122" width="38.85546875" style="5" hidden="1" customWidth="1"/>
    <col min="5123" max="5123" width="82" style="5" hidden="1" customWidth="1"/>
    <col min="5124" max="5184" width="42.85546875" style="5" hidden="1" customWidth="1"/>
    <col min="5185" max="5376" width="0" style="5" hidden="1"/>
    <col min="5377" max="5377" width="6.85546875" style="5" hidden="1" customWidth="1"/>
    <col min="5378" max="5378" width="38.85546875" style="5" hidden="1" customWidth="1"/>
    <col min="5379" max="5379" width="82" style="5" hidden="1" customWidth="1"/>
    <col min="5380" max="5440" width="42.85546875" style="5" hidden="1" customWidth="1"/>
    <col min="5441" max="5632" width="0" style="5" hidden="1"/>
    <col min="5633" max="5633" width="6.85546875" style="5" hidden="1" customWidth="1"/>
    <col min="5634" max="5634" width="38.85546875" style="5" hidden="1" customWidth="1"/>
    <col min="5635" max="5635" width="82" style="5" hidden="1" customWidth="1"/>
    <col min="5636" max="5696" width="42.85546875" style="5" hidden="1" customWidth="1"/>
    <col min="5697" max="5888" width="0" style="5" hidden="1"/>
    <col min="5889" max="5889" width="6.85546875" style="5" hidden="1" customWidth="1"/>
    <col min="5890" max="5890" width="38.85546875" style="5" hidden="1" customWidth="1"/>
    <col min="5891" max="5891" width="82" style="5" hidden="1" customWidth="1"/>
    <col min="5892" max="5952" width="42.85546875" style="5" hidden="1" customWidth="1"/>
    <col min="5953" max="6144" width="0" style="5" hidden="1"/>
    <col min="6145" max="6145" width="6.85546875" style="5" hidden="1" customWidth="1"/>
    <col min="6146" max="6146" width="38.85546875" style="5" hidden="1" customWidth="1"/>
    <col min="6147" max="6147" width="82" style="5" hidden="1" customWidth="1"/>
    <col min="6148" max="6208" width="42.85546875" style="5" hidden="1" customWidth="1"/>
    <col min="6209" max="6400" width="0" style="5" hidden="1"/>
    <col min="6401" max="6401" width="6.85546875" style="5" hidden="1" customWidth="1"/>
    <col min="6402" max="6402" width="38.85546875" style="5" hidden="1" customWidth="1"/>
    <col min="6403" max="6403" width="82" style="5" hidden="1" customWidth="1"/>
    <col min="6404" max="6464" width="42.85546875" style="5" hidden="1" customWidth="1"/>
    <col min="6465" max="6656" width="0" style="5" hidden="1"/>
    <col min="6657" max="6657" width="6.85546875" style="5" hidden="1" customWidth="1"/>
    <col min="6658" max="6658" width="38.85546875" style="5" hidden="1" customWidth="1"/>
    <col min="6659" max="6659" width="82" style="5" hidden="1" customWidth="1"/>
    <col min="6660" max="6720" width="42.85546875" style="5" hidden="1" customWidth="1"/>
    <col min="6721" max="6912" width="0" style="5" hidden="1"/>
    <col min="6913" max="6913" width="6.85546875" style="5" hidden="1" customWidth="1"/>
    <col min="6914" max="6914" width="38.85546875" style="5" hidden="1" customWidth="1"/>
    <col min="6915" max="6915" width="82" style="5" hidden="1" customWidth="1"/>
    <col min="6916" max="6976" width="42.85546875" style="5" hidden="1" customWidth="1"/>
    <col min="6977" max="7168" width="0" style="5" hidden="1"/>
    <col min="7169" max="7169" width="6.85546875" style="5" hidden="1" customWidth="1"/>
    <col min="7170" max="7170" width="38.85546875" style="5" hidden="1" customWidth="1"/>
    <col min="7171" max="7171" width="82" style="5" hidden="1" customWidth="1"/>
    <col min="7172" max="7232" width="42.85546875" style="5" hidden="1" customWidth="1"/>
    <col min="7233" max="7424" width="0" style="5" hidden="1"/>
    <col min="7425" max="7425" width="6.85546875" style="5" hidden="1" customWidth="1"/>
    <col min="7426" max="7426" width="38.85546875" style="5" hidden="1" customWidth="1"/>
    <col min="7427" max="7427" width="82" style="5" hidden="1" customWidth="1"/>
    <col min="7428" max="7488" width="42.85546875" style="5" hidden="1" customWidth="1"/>
    <col min="7489" max="7680" width="0" style="5" hidden="1"/>
    <col min="7681" max="7681" width="6.85546875" style="5" hidden="1" customWidth="1"/>
    <col min="7682" max="7682" width="38.85546875" style="5" hidden="1" customWidth="1"/>
    <col min="7683" max="7683" width="82" style="5" hidden="1" customWidth="1"/>
    <col min="7684" max="7744" width="42.85546875" style="5" hidden="1" customWidth="1"/>
    <col min="7745" max="7936" width="0" style="5" hidden="1"/>
    <col min="7937" max="7937" width="6.85546875" style="5" hidden="1" customWidth="1"/>
    <col min="7938" max="7938" width="38.85546875" style="5" hidden="1" customWidth="1"/>
    <col min="7939" max="7939" width="82" style="5" hidden="1" customWidth="1"/>
    <col min="7940" max="8000" width="42.85546875" style="5" hidden="1" customWidth="1"/>
    <col min="8001" max="8192" width="0" style="5" hidden="1"/>
    <col min="8193" max="8193" width="6.85546875" style="5" hidden="1" customWidth="1"/>
    <col min="8194" max="8194" width="38.85546875" style="5" hidden="1" customWidth="1"/>
    <col min="8195" max="8195" width="82" style="5" hidden="1" customWidth="1"/>
    <col min="8196" max="8256" width="42.85546875" style="5" hidden="1" customWidth="1"/>
    <col min="8257" max="8448" width="0" style="5" hidden="1"/>
    <col min="8449" max="8449" width="6.85546875" style="5" hidden="1" customWidth="1"/>
    <col min="8450" max="8450" width="38.85546875" style="5" hidden="1" customWidth="1"/>
    <col min="8451" max="8451" width="82" style="5" hidden="1" customWidth="1"/>
    <col min="8452" max="8512" width="42.85546875" style="5" hidden="1" customWidth="1"/>
    <col min="8513" max="8704" width="0" style="5" hidden="1"/>
    <col min="8705" max="8705" width="6.85546875" style="5" hidden="1" customWidth="1"/>
    <col min="8706" max="8706" width="38.85546875" style="5" hidden="1" customWidth="1"/>
    <col min="8707" max="8707" width="82" style="5" hidden="1" customWidth="1"/>
    <col min="8708" max="8768" width="42.85546875" style="5" hidden="1" customWidth="1"/>
    <col min="8769" max="8960" width="0" style="5" hidden="1"/>
    <col min="8961" max="8961" width="6.85546875" style="5" hidden="1" customWidth="1"/>
    <col min="8962" max="8962" width="38.85546875" style="5" hidden="1" customWidth="1"/>
    <col min="8963" max="8963" width="82" style="5" hidden="1" customWidth="1"/>
    <col min="8964" max="9024" width="42.85546875" style="5" hidden="1" customWidth="1"/>
    <col min="9025" max="9216" width="0" style="5" hidden="1"/>
    <col min="9217" max="9217" width="6.85546875" style="5" hidden="1" customWidth="1"/>
    <col min="9218" max="9218" width="38.85546875" style="5" hidden="1" customWidth="1"/>
    <col min="9219" max="9219" width="82" style="5" hidden="1" customWidth="1"/>
    <col min="9220" max="9280" width="42.85546875" style="5" hidden="1" customWidth="1"/>
    <col min="9281" max="9472" width="0" style="5" hidden="1"/>
    <col min="9473" max="9473" width="6.85546875" style="5" hidden="1" customWidth="1"/>
    <col min="9474" max="9474" width="38.85546875" style="5" hidden="1" customWidth="1"/>
    <col min="9475" max="9475" width="82" style="5" hidden="1" customWidth="1"/>
    <col min="9476" max="9536" width="42.85546875" style="5" hidden="1" customWidth="1"/>
    <col min="9537" max="9728" width="0" style="5" hidden="1"/>
    <col min="9729" max="9729" width="6.85546875" style="5" hidden="1" customWidth="1"/>
    <col min="9730" max="9730" width="38.85546875" style="5" hidden="1" customWidth="1"/>
    <col min="9731" max="9731" width="82" style="5" hidden="1" customWidth="1"/>
    <col min="9732" max="9792" width="42.85546875" style="5" hidden="1" customWidth="1"/>
    <col min="9793" max="9984" width="0" style="5" hidden="1"/>
    <col min="9985" max="9985" width="6.85546875" style="5" hidden="1" customWidth="1"/>
    <col min="9986" max="9986" width="38.85546875" style="5" hidden="1" customWidth="1"/>
    <col min="9987" max="9987" width="82" style="5" hidden="1" customWidth="1"/>
    <col min="9988" max="10048" width="42.85546875" style="5" hidden="1" customWidth="1"/>
    <col min="10049" max="10240" width="0" style="5" hidden="1"/>
    <col min="10241" max="10241" width="6.85546875" style="5" hidden="1" customWidth="1"/>
    <col min="10242" max="10242" width="38.85546875" style="5" hidden="1" customWidth="1"/>
    <col min="10243" max="10243" width="82" style="5" hidden="1" customWidth="1"/>
    <col min="10244" max="10304" width="42.85546875" style="5" hidden="1" customWidth="1"/>
    <col min="10305" max="10496" width="0" style="5" hidden="1"/>
    <col min="10497" max="10497" width="6.85546875" style="5" hidden="1" customWidth="1"/>
    <col min="10498" max="10498" width="38.85546875" style="5" hidden="1" customWidth="1"/>
    <col min="10499" max="10499" width="82" style="5" hidden="1" customWidth="1"/>
    <col min="10500" max="10560" width="42.85546875" style="5" hidden="1" customWidth="1"/>
    <col min="10561" max="10752" width="0" style="5" hidden="1"/>
    <col min="10753" max="10753" width="6.85546875" style="5" hidden="1" customWidth="1"/>
    <col min="10754" max="10754" width="38.85546875" style="5" hidden="1" customWidth="1"/>
    <col min="10755" max="10755" width="82" style="5" hidden="1" customWidth="1"/>
    <col min="10756" max="10816" width="42.85546875" style="5" hidden="1" customWidth="1"/>
    <col min="10817" max="11008" width="0" style="5" hidden="1"/>
    <col min="11009" max="11009" width="6.85546875" style="5" hidden="1" customWidth="1"/>
    <col min="11010" max="11010" width="38.85546875" style="5" hidden="1" customWidth="1"/>
    <col min="11011" max="11011" width="82" style="5" hidden="1" customWidth="1"/>
    <col min="11012" max="11072" width="42.85546875" style="5" hidden="1" customWidth="1"/>
    <col min="11073" max="11264" width="0" style="5" hidden="1"/>
    <col min="11265" max="11265" width="6.85546875" style="5" hidden="1" customWidth="1"/>
    <col min="11266" max="11266" width="38.85546875" style="5" hidden="1" customWidth="1"/>
    <col min="11267" max="11267" width="82" style="5" hidden="1" customWidth="1"/>
    <col min="11268" max="11328" width="42.85546875" style="5" hidden="1" customWidth="1"/>
    <col min="11329" max="11520" width="0" style="5" hidden="1"/>
    <col min="11521" max="11521" width="6.85546875" style="5" hidden="1" customWidth="1"/>
    <col min="11522" max="11522" width="38.85546875" style="5" hidden="1" customWidth="1"/>
    <col min="11523" max="11523" width="82" style="5" hidden="1" customWidth="1"/>
    <col min="11524" max="11584" width="42.85546875" style="5" hidden="1" customWidth="1"/>
    <col min="11585" max="11776" width="0" style="5" hidden="1"/>
    <col min="11777" max="11777" width="6.85546875" style="5" hidden="1" customWidth="1"/>
    <col min="11778" max="11778" width="38.85546875" style="5" hidden="1" customWidth="1"/>
    <col min="11779" max="11779" width="82" style="5" hidden="1" customWidth="1"/>
    <col min="11780" max="11840" width="42.85546875" style="5" hidden="1" customWidth="1"/>
    <col min="11841" max="12032" width="0" style="5" hidden="1"/>
    <col min="12033" max="12033" width="6.85546875" style="5" hidden="1" customWidth="1"/>
    <col min="12034" max="12034" width="38.85546875" style="5" hidden="1" customWidth="1"/>
    <col min="12035" max="12035" width="82" style="5" hidden="1" customWidth="1"/>
    <col min="12036" max="12096" width="42.85546875" style="5" hidden="1" customWidth="1"/>
    <col min="12097" max="12288" width="0" style="5" hidden="1"/>
    <col min="12289" max="12289" width="6.85546875" style="5" hidden="1" customWidth="1"/>
    <col min="12290" max="12290" width="38.85546875" style="5" hidden="1" customWidth="1"/>
    <col min="12291" max="12291" width="82" style="5" hidden="1" customWidth="1"/>
    <col min="12292" max="12352" width="42.85546875" style="5" hidden="1" customWidth="1"/>
    <col min="12353" max="12544" width="0" style="5" hidden="1"/>
    <col min="12545" max="12545" width="6.85546875" style="5" hidden="1" customWidth="1"/>
    <col min="12546" max="12546" width="38.85546875" style="5" hidden="1" customWidth="1"/>
    <col min="12547" max="12547" width="82" style="5" hidden="1" customWidth="1"/>
    <col min="12548" max="12608" width="42.85546875" style="5" hidden="1" customWidth="1"/>
    <col min="12609" max="12800" width="0" style="5" hidden="1"/>
    <col min="12801" max="12801" width="6.85546875" style="5" hidden="1" customWidth="1"/>
    <col min="12802" max="12802" width="38.85546875" style="5" hidden="1" customWidth="1"/>
    <col min="12803" max="12803" width="82" style="5" hidden="1" customWidth="1"/>
    <col min="12804" max="12864" width="42.85546875" style="5" hidden="1" customWidth="1"/>
    <col min="12865" max="13056" width="0" style="5" hidden="1"/>
    <col min="13057" max="13057" width="6.85546875" style="5" hidden="1" customWidth="1"/>
    <col min="13058" max="13058" width="38.85546875" style="5" hidden="1" customWidth="1"/>
    <col min="13059" max="13059" width="82" style="5" hidden="1" customWidth="1"/>
    <col min="13060" max="13120" width="42.85546875" style="5" hidden="1" customWidth="1"/>
    <col min="13121" max="13312" width="0" style="5" hidden="1"/>
    <col min="13313" max="13313" width="6.85546875" style="5" hidden="1" customWidth="1"/>
    <col min="13314" max="13314" width="38.85546875" style="5" hidden="1" customWidth="1"/>
    <col min="13315" max="13315" width="82" style="5" hidden="1" customWidth="1"/>
    <col min="13316" max="13376" width="42.85546875" style="5" hidden="1" customWidth="1"/>
    <col min="13377" max="13568" width="0" style="5" hidden="1"/>
    <col min="13569" max="13569" width="6.85546875" style="5" hidden="1" customWidth="1"/>
    <col min="13570" max="13570" width="38.85546875" style="5" hidden="1" customWidth="1"/>
    <col min="13571" max="13571" width="82" style="5" hidden="1" customWidth="1"/>
    <col min="13572" max="13632" width="42.85546875" style="5" hidden="1" customWidth="1"/>
    <col min="13633" max="13824" width="0" style="5" hidden="1"/>
    <col min="13825" max="13825" width="6.85546875" style="5" hidden="1" customWidth="1"/>
    <col min="13826" max="13826" width="38.85546875" style="5" hidden="1" customWidth="1"/>
    <col min="13827" max="13827" width="82" style="5" hidden="1" customWidth="1"/>
    <col min="13828" max="13888" width="42.85546875" style="5" hidden="1" customWidth="1"/>
    <col min="13889" max="14080" width="0" style="5" hidden="1"/>
    <col min="14081" max="14081" width="6.85546875" style="5" hidden="1" customWidth="1"/>
    <col min="14082" max="14082" width="38.85546875" style="5" hidden="1" customWidth="1"/>
    <col min="14083" max="14083" width="82" style="5" hidden="1" customWidth="1"/>
    <col min="14084" max="14144" width="42.85546875" style="5" hidden="1" customWidth="1"/>
    <col min="14145" max="14336" width="0" style="5" hidden="1"/>
    <col min="14337" max="14337" width="6.85546875" style="5" hidden="1" customWidth="1"/>
    <col min="14338" max="14338" width="38.85546875" style="5" hidden="1" customWidth="1"/>
    <col min="14339" max="14339" width="82" style="5" hidden="1" customWidth="1"/>
    <col min="14340" max="14400" width="42.85546875" style="5" hidden="1" customWidth="1"/>
    <col min="14401" max="14592" width="0" style="5" hidden="1"/>
    <col min="14593" max="14593" width="6.85546875" style="5" hidden="1" customWidth="1"/>
    <col min="14594" max="14594" width="38.85546875" style="5" hidden="1" customWidth="1"/>
    <col min="14595" max="14595" width="82" style="5" hidden="1" customWidth="1"/>
    <col min="14596" max="14656" width="42.85546875" style="5" hidden="1" customWidth="1"/>
    <col min="14657" max="14848" width="0" style="5" hidden="1"/>
    <col min="14849" max="14849" width="6.85546875" style="5" hidden="1" customWidth="1"/>
    <col min="14850" max="14850" width="38.85546875" style="5" hidden="1" customWidth="1"/>
    <col min="14851" max="14851" width="82" style="5" hidden="1" customWidth="1"/>
    <col min="14852" max="14912" width="42.85546875" style="5" hidden="1" customWidth="1"/>
    <col min="14913" max="15104" width="0" style="5" hidden="1"/>
    <col min="15105" max="15105" width="6.85546875" style="5" hidden="1" customWidth="1"/>
    <col min="15106" max="15106" width="38.85546875" style="5" hidden="1" customWidth="1"/>
    <col min="15107" max="15107" width="82" style="5" hidden="1" customWidth="1"/>
    <col min="15108" max="15168" width="42.85546875" style="5" hidden="1" customWidth="1"/>
    <col min="15169" max="15360" width="0" style="5" hidden="1"/>
    <col min="15361" max="15361" width="6.85546875" style="5" hidden="1" customWidth="1"/>
    <col min="15362" max="15362" width="38.85546875" style="5" hidden="1" customWidth="1"/>
    <col min="15363" max="15363" width="82" style="5" hidden="1" customWidth="1"/>
    <col min="15364" max="15424" width="42.85546875" style="5" hidden="1" customWidth="1"/>
    <col min="15425" max="15616" width="0" style="5" hidden="1"/>
    <col min="15617" max="15617" width="6.85546875" style="5" hidden="1" customWidth="1"/>
    <col min="15618" max="15618" width="38.85546875" style="5" hidden="1" customWidth="1"/>
    <col min="15619" max="15619" width="82" style="5" hidden="1" customWidth="1"/>
    <col min="15620" max="15680" width="42.85546875" style="5" hidden="1" customWidth="1"/>
    <col min="15681" max="15872" width="0" style="5" hidden="1"/>
    <col min="15873" max="15873" width="6.85546875" style="5" hidden="1" customWidth="1"/>
    <col min="15874" max="15874" width="38.85546875" style="5" hidden="1" customWidth="1"/>
    <col min="15875" max="15875" width="82" style="5" hidden="1" customWidth="1"/>
    <col min="15876" max="15936" width="42.85546875" style="5" hidden="1" customWidth="1"/>
    <col min="15937" max="16128" width="0" style="5" hidden="1"/>
    <col min="16129" max="16129" width="6.85546875" style="5" hidden="1" customWidth="1"/>
    <col min="16130" max="16130" width="38.85546875" style="5" hidden="1" customWidth="1"/>
    <col min="16131" max="16131" width="82" style="5" hidden="1" customWidth="1"/>
    <col min="16132" max="16192" width="42.85546875" style="5" hidden="1" customWidth="1"/>
    <col min="16193" max="16384" width="0" style="5" hidden="1"/>
  </cols>
  <sheetData>
    <row r="1" spans="1:64" x14ac:dyDescent="0.3">
      <c r="A1" s="102" t="s">
        <v>957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2.7" customHeight="1" x14ac:dyDescent="0.3">
      <c r="A2" s="164" t="s">
        <v>223</v>
      </c>
      <c r="B2" s="165"/>
      <c r="C2" s="58" t="s">
        <v>517</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2.7" customHeight="1" x14ac:dyDescent="0.3">
      <c r="A3" s="164" t="s">
        <v>224</v>
      </c>
      <c r="B3" s="165"/>
      <c r="C3" s="58" t="s">
        <v>934</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2.7" customHeight="1" x14ac:dyDescent="0.3">
      <c r="A4" s="164" t="s">
        <v>225</v>
      </c>
      <c r="B4" s="165"/>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2.7" customHeight="1" x14ac:dyDescent="0.3">
      <c r="A5" s="164" t="s">
        <v>226</v>
      </c>
      <c r="B5" s="165"/>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7" customHeight="1" x14ac:dyDescent="0.3">
      <c r="A6" s="164" t="s">
        <v>227</v>
      </c>
      <c r="B6" s="165"/>
      <c r="C6" s="99">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54" t="s">
        <v>228</v>
      </c>
      <c r="B7" s="61"/>
      <c r="C7" s="61"/>
      <c r="D7" s="61"/>
      <c r="E7" s="61"/>
      <c r="F7" s="61"/>
      <c r="G7" s="61"/>
      <c r="H7" s="61"/>
      <c r="I7" s="61"/>
      <c r="J7" s="61"/>
      <c r="K7" s="61"/>
      <c r="L7" s="61"/>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56"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162" t="s">
        <v>230</v>
      </c>
      <c r="E9" s="162" t="s">
        <v>231</v>
      </c>
      <c r="F9" s="162" t="s">
        <v>232</v>
      </c>
      <c r="G9" s="162" t="s">
        <v>233</v>
      </c>
      <c r="H9" s="162" t="s">
        <v>234</v>
      </c>
      <c r="I9" s="162" t="s">
        <v>235</v>
      </c>
      <c r="J9" s="162" t="s">
        <v>236</v>
      </c>
      <c r="K9" s="162" t="s">
        <v>237</v>
      </c>
      <c r="L9" s="162" t="s">
        <v>238</v>
      </c>
      <c r="M9" s="162" t="s">
        <v>239</v>
      </c>
      <c r="N9" s="162" t="s">
        <v>240</v>
      </c>
      <c r="O9" s="162" t="s">
        <v>241</v>
      </c>
      <c r="P9" s="162" t="s">
        <v>242</v>
      </c>
      <c r="Q9" s="162" t="s">
        <v>243</v>
      </c>
      <c r="R9" s="162" t="s">
        <v>244</v>
      </c>
      <c r="S9" s="162" t="s">
        <v>245</v>
      </c>
      <c r="T9" s="162" t="s">
        <v>246</v>
      </c>
      <c r="U9" s="162" t="s">
        <v>247</v>
      </c>
      <c r="V9" s="162" t="s">
        <v>248</v>
      </c>
      <c r="W9" s="162" t="s">
        <v>249</v>
      </c>
      <c r="X9" s="162" t="s">
        <v>250</v>
      </c>
      <c r="Y9" s="162" t="s">
        <v>251</v>
      </c>
      <c r="Z9" s="162" t="s">
        <v>252</v>
      </c>
      <c r="AA9" s="162" t="s">
        <v>253</v>
      </c>
      <c r="AB9" s="162" t="s">
        <v>254</v>
      </c>
      <c r="AC9" s="162" t="s">
        <v>255</v>
      </c>
      <c r="AD9" s="162" t="s">
        <v>256</v>
      </c>
      <c r="AE9" s="162" t="s">
        <v>257</v>
      </c>
      <c r="AF9" s="162" t="s">
        <v>258</v>
      </c>
      <c r="AG9" s="162" t="s">
        <v>259</v>
      </c>
      <c r="AH9" s="162" t="s">
        <v>260</v>
      </c>
      <c r="AI9" s="162" t="s">
        <v>261</v>
      </c>
      <c r="AJ9" s="162" t="s">
        <v>262</v>
      </c>
      <c r="AK9" s="162" t="s">
        <v>263</v>
      </c>
      <c r="AL9" s="162" t="s">
        <v>264</v>
      </c>
      <c r="AM9" s="162" t="s">
        <v>265</v>
      </c>
      <c r="AN9" s="162" t="s">
        <v>266</v>
      </c>
      <c r="AO9" s="162" t="s">
        <v>267</v>
      </c>
      <c r="AP9" s="162" t="s">
        <v>268</v>
      </c>
      <c r="AQ9" s="162" t="s">
        <v>269</v>
      </c>
      <c r="AR9" s="162" t="s">
        <v>270</v>
      </c>
      <c r="AS9" s="162" t="s">
        <v>271</v>
      </c>
    </row>
    <row r="10" spans="1:64" s="7" customFormat="1" ht="27.6" customHeight="1" x14ac:dyDescent="0.3">
      <c r="A10" s="104" t="s">
        <v>272</v>
      </c>
      <c r="B10" s="18" t="s">
        <v>273</v>
      </c>
      <c r="C10" s="105" t="s">
        <v>274</v>
      </c>
      <c r="D10" s="100" t="s">
        <v>275</v>
      </c>
      <c r="E10" s="100" t="s">
        <v>275</v>
      </c>
      <c r="F10" s="100" t="s">
        <v>275</v>
      </c>
      <c r="G10" s="100" t="s">
        <v>275</v>
      </c>
      <c r="H10" s="100" t="s">
        <v>275</v>
      </c>
      <c r="I10" s="100" t="s">
        <v>275</v>
      </c>
      <c r="J10" s="100" t="s">
        <v>275</v>
      </c>
      <c r="K10" s="100" t="s">
        <v>275</v>
      </c>
      <c r="L10" s="100" t="s">
        <v>275</v>
      </c>
      <c r="M10" s="100" t="s">
        <v>276</v>
      </c>
      <c r="N10" s="100" t="s">
        <v>276</v>
      </c>
      <c r="O10" s="100" t="s">
        <v>276</v>
      </c>
      <c r="P10" s="100" t="s">
        <v>276</v>
      </c>
      <c r="Q10" s="100" t="s">
        <v>276</v>
      </c>
      <c r="R10" s="100" t="s">
        <v>276</v>
      </c>
      <c r="S10" s="100" t="s">
        <v>276</v>
      </c>
      <c r="T10" s="100" t="s">
        <v>276</v>
      </c>
      <c r="U10" s="100" t="s">
        <v>276</v>
      </c>
      <c r="V10" s="100" t="s">
        <v>276</v>
      </c>
      <c r="W10" s="100" t="s">
        <v>276</v>
      </c>
      <c r="X10" s="100" t="s">
        <v>276</v>
      </c>
      <c r="Y10" s="100" t="s">
        <v>276</v>
      </c>
      <c r="Z10" s="100" t="s">
        <v>276</v>
      </c>
      <c r="AA10" s="100" t="s">
        <v>276</v>
      </c>
      <c r="AB10" s="100" t="s">
        <v>276</v>
      </c>
      <c r="AC10" s="100" t="s">
        <v>276</v>
      </c>
      <c r="AD10" s="100" t="s">
        <v>277</v>
      </c>
      <c r="AE10" s="100" t="s">
        <v>277</v>
      </c>
      <c r="AF10" s="100" t="s">
        <v>277</v>
      </c>
      <c r="AG10" s="100" t="s">
        <v>278</v>
      </c>
      <c r="AH10" s="100" t="s">
        <v>278</v>
      </c>
      <c r="AI10" s="100" t="s">
        <v>278</v>
      </c>
      <c r="AJ10" s="100" t="s">
        <v>278</v>
      </c>
      <c r="AK10" s="100" t="s">
        <v>278</v>
      </c>
      <c r="AL10" s="100" t="s">
        <v>279</v>
      </c>
      <c r="AM10" s="100" t="s">
        <v>279</v>
      </c>
      <c r="AN10" s="100" t="s">
        <v>279</v>
      </c>
      <c r="AO10" s="100" t="s">
        <v>279</v>
      </c>
      <c r="AP10" s="100" t="s">
        <v>279</v>
      </c>
      <c r="AQ10" s="100" t="s">
        <v>279</v>
      </c>
      <c r="AR10" s="100" t="s">
        <v>279</v>
      </c>
      <c r="AS10" s="100" t="s">
        <v>279</v>
      </c>
    </row>
    <row r="11" spans="1:64" s="8" customFormat="1" ht="27.6" customHeight="1" x14ac:dyDescent="0.3">
      <c r="A11" s="163" t="s">
        <v>280</v>
      </c>
      <c r="B11" s="18" t="s">
        <v>281</v>
      </c>
      <c r="C11" s="105" t="s">
        <v>282</v>
      </c>
      <c r="D11" s="100" t="s">
        <v>283</v>
      </c>
      <c r="E11" s="100" t="s">
        <v>283</v>
      </c>
      <c r="F11" s="100" t="s">
        <v>516</v>
      </c>
      <c r="G11" s="100" t="s">
        <v>516</v>
      </c>
      <c r="H11" s="100" t="s">
        <v>516</v>
      </c>
      <c r="I11" s="100" t="s">
        <v>516</v>
      </c>
      <c r="J11" s="100" t="s">
        <v>516</v>
      </c>
      <c r="K11" s="100" t="s">
        <v>283</v>
      </c>
      <c r="L11" s="100" t="s">
        <v>283</v>
      </c>
      <c r="M11" s="100" t="s">
        <v>285</v>
      </c>
      <c r="N11" s="100" t="s">
        <v>285</v>
      </c>
      <c r="O11" s="100" t="s">
        <v>286</v>
      </c>
      <c r="P11" s="100" t="s">
        <v>286</v>
      </c>
      <c r="Q11" s="100" t="s">
        <v>286</v>
      </c>
      <c r="R11" s="100" t="s">
        <v>285</v>
      </c>
      <c r="S11" s="100" t="s">
        <v>285</v>
      </c>
      <c r="T11" s="100" t="s">
        <v>287</v>
      </c>
      <c r="U11" s="100" t="s">
        <v>287</v>
      </c>
      <c r="V11" s="100" t="s">
        <v>288</v>
      </c>
      <c r="W11" s="100" t="s">
        <v>289</v>
      </c>
      <c r="X11" s="100" t="s">
        <v>290</v>
      </c>
      <c r="Y11" s="100" t="s">
        <v>291</v>
      </c>
      <c r="Z11" s="100" t="s">
        <v>292</v>
      </c>
      <c r="AA11" s="100" t="s">
        <v>293</v>
      </c>
      <c r="AB11" s="100" t="s">
        <v>292</v>
      </c>
      <c r="AC11" s="100" t="s">
        <v>295</v>
      </c>
      <c r="AD11" s="100" t="s">
        <v>297</v>
      </c>
      <c r="AE11" s="100" t="s">
        <v>298</v>
      </c>
      <c r="AF11" s="100" t="s">
        <v>299</v>
      </c>
      <c r="AG11" s="100" t="s">
        <v>300</v>
      </c>
      <c r="AH11" s="100" t="s">
        <v>301</v>
      </c>
      <c r="AI11" s="100" t="s">
        <v>302</v>
      </c>
      <c r="AJ11" s="100" t="s">
        <v>303</v>
      </c>
      <c r="AK11" s="100" t="s">
        <v>304</v>
      </c>
      <c r="AL11" s="100" t="s">
        <v>305</v>
      </c>
      <c r="AM11" s="100" t="s">
        <v>306</v>
      </c>
      <c r="AN11" s="100" t="s">
        <v>307</v>
      </c>
      <c r="AO11" s="100" t="s">
        <v>308</v>
      </c>
      <c r="AP11" s="100" t="s">
        <v>309</v>
      </c>
      <c r="AQ11" s="100" t="s">
        <v>310</v>
      </c>
      <c r="AR11" s="100" t="s">
        <v>311</v>
      </c>
      <c r="AS11" s="100" t="s">
        <v>312</v>
      </c>
    </row>
    <row r="12" spans="1:64" s="7" customFormat="1" ht="27.6" customHeight="1" x14ac:dyDescent="0.3">
      <c r="A12" s="104" t="s">
        <v>313</v>
      </c>
      <c r="B12" s="18" t="s">
        <v>314</v>
      </c>
      <c r="C12" s="106" t="s">
        <v>315</v>
      </c>
      <c r="D12" s="107" t="s">
        <v>151</v>
      </c>
      <c r="E12" s="107" t="s">
        <v>155</v>
      </c>
      <c r="F12" s="107" t="s">
        <v>167</v>
      </c>
      <c r="G12" s="107" t="s">
        <v>170</v>
      </c>
      <c r="H12" s="107" t="s">
        <v>158</v>
      </c>
      <c r="I12" s="107" t="s">
        <v>161</v>
      </c>
      <c r="J12" s="107" t="s">
        <v>164</v>
      </c>
      <c r="K12" s="107" t="s">
        <v>173</v>
      </c>
      <c r="L12" s="107" t="s">
        <v>316</v>
      </c>
      <c r="M12" s="107" t="s">
        <v>151</v>
      </c>
      <c r="N12" s="107" t="s">
        <v>155</v>
      </c>
      <c r="O12" s="107" t="s">
        <v>167</v>
      </c>
      <c r="P12" s="107" t="s">
        <v>170</v>
      </c>
      <c r="Q12" s="107" t="s">
        <v>158</v>
      </c>
      <c r="R12" s="107" t="s">
        <v>161</v>
      </c>
      <c r="S12" s="107" t="s">
        <v>164</v>
      </c>
      <c r="T12" s="107" t="s">
        <v>161</v>
      </c>
      <c r="U12" s="107" t="s">
        <v>164</v>
      </c>
      <c r="V12" s="107" t="s">
        <v>317</v>
      </c>
      <c r="W12" s="107" t="s">
        <v>316</v>
      </c>
      <c r="X12" s="107" t="s">
        <v>316</v>
      </c>
      <c r="Y12" s="107" t="s">
        <v>316</v>
      </c>
      <c r="Z12" s="107" t="s">
        <v>151</v>
      </c>
      <c r="AA12" s="107" t="s">
        <v>151</v>
      </c>
      <c r="AB12" s="107" t="s">
        <v>155</v>
      </c>
      <c r="AC12" s="107" t="s">
        <v>318</v>
      </c>
      <c r="AD12" s="107" t="s">
        <v>319</v>
      </c>
      <c r="AE12" s="107" t="s">
        <v>320</v>
      </c>
      <c r="AF12" s="107"/>
      <c r="AG12" s="107"/>
      <c r="AH12" s="107"/>
      <c r="AI12" s="107"/>
      <c r="AJ12" s="107" t="s">
        <v>161</v>
      </c>
      <c r="AK12" s="107" t="s">
        <v>164</v>
      </c>
      <c r="AL12" s="107"/>
      <c r="AM12" s="107"/>
      <c r="AN12" s="107"/>
      <c r="AO12" s="107"/>
      <c r="AP12" s="107"/>
      <c r="AQ12" s="107"/>
      <c r="AR12" s="107"/>
      <c r="AS12" s="107"/>
    </row>
    <row r="13" spans="1:64" s="7" customFormat="1" ht="27.6" customHeight="1" x14ac:dyDescent="0.3">
      <c r="A13" s="104" t="s">
        <v>321</v>
      </c>
      <c r="B13" s="108" t="s">
        <v>322</v>
      </c>
      <c r="C13" s="109" t="s">
        <v>323</v>
      </c>
      <c r="D13" s="107" t="s">
        <v>324</v>
      </c>
      <c r="E13" s="107" t="s">
        <v>325</v>
      </c>
      <c r="F13" s="107" t="s">
        <v>324</v>
      </c>
      <c r="G13" s="107" t="s">
        <v>325</v>
      </c>
      <c r="H13" s="107" t="s">
        <v>326</v>
      </c>
      <c r="I13" s="107" t="s">
        <v>324</v>
      </c>
      <c r="J13" s="107" t="s">
        <v>325</v>
      </c>
      <c r="K13" s="107" t="s">
        <v>326</v>
      </c>
      <c r="L13" s="107" t="s">
        <v>326</v>
      </c>
      <c r="M13" s="107" t="s">
        <v>324</v>
      </c>
      <c r="N13" s="107" t="s">
        <v>325</v>
      </c>
      <c r="O13" s="107" t="s">
        <v>324</v>
      </c>
      <c r="P13" s="107" t="s">
        <v>325</v>
      </c>
      <c r="Q13" s="107" t="s">
        <v>326</v>
      </c>
      <c r="R13" s="107" t="s">
        <v>324</v>
      </c>
      <c r="S13" s="107" t="s">
        <v>325</v>
      </c>
      <c r="T13" s="107" t="s">
        <v>324</v>
      </c>
      <c r="U13" s="107" t="s">
        <v>325</v>
      </c>
      <c r="V13" s="107" t="s">
        <v>326</v>
      </c>
      <c r="W13" s="107" t="s">
        <v>326</v>
      </c>
      <c r="X13" s="107" t="s">
        <v>326</v>
      </c>
      <c r="Y13" s="107" t="s">
        <v>326</v>
      </c>
      <c r="Z13" s="107" t="s">
        <v>324</v>
      </c>
      <c r="AA13" s="107" t="s">
        <v>324</v>
      </c>
      <c r="AB13" s="107" t="s">
        <v>325</v>
      </c>
      <c r="AC13" s="107" t="s">
        <v>327</v>
      </c>
      <c r="AD13" s="107" t="s">
        <v>326</v>
      </c>
      <c r="AE13" s="107" t="s">
        <v>326</v>
      </c>
      <c r="AF13" s="107" t="s">
        <v>326</v>
      </c>
      <c r="AG13" s="107" t="s">
        <v>326</v>
      </c>
      <c r="AH13" s="107" t="s">
        <v>326</v>
      </c>
      <c r="AI13" s="107" t="s">
        <v>326</v>
      </c>
      <c r="AJ13" s="107" t="s">
        <v>324</v>
      </c>
      <c r="AK13" s="107" t="s">
        <v>325</v>
      </c>
      <c r="AL13" s="107" t="s">
        <v>326</v>
      </c>
      <c r="AM13" s="107" t="s">
        <v>326</v>
      </c>
      <c r="AN13" s="107" t="s">
        <v>326</v>
      </c>
      <c r="AO13" s="107" t="s">
        <v>326</v>
      </c>
      <c r="AP13" s="107" t="s">
        <v>326</v>
      </c>
      <c r="AQ13" s="107" t="s">
        <v>326</v>
      </c>
      <c r="AR13" s="107" t="s">
        <v>326</v>
      </c>
      <c r="AS13" s="107" t="s">
        <v>326</v>
      </c>
    </row>
    <row r="14" spans="1:64" s="7" customFormat="1" ht="27.6" customHeight="1" thickBot="1" x14ac:dyDescent="0.35">
      <c r="A14" s="110" t="s">
        <v>328</v>
      </c>
      <c r="B14" s="111" t="s">
        <v>329</v>
      </c>
      <c r="C14" s="112" t="s">
        <v>330</v>
      </c>
      <c r="D14" s="70" t="s">
        <v>331</v>
      </c>
      <c r="E14" s="70" t="s">
        <v>331</v>
      </c>
      <c r="F14" s="70" t="s">
        <v>334</v>
      </c>
      <c r="G14" s="70" t="s">
        <v>334</v>
      </c>
      <c r="H14" s="70" t="s">
        <v>334</v>
      </c>
      <c r="I14" s="70" t="s">
        <v>334</v>
      </c>
      <c r="J14" s="70" t="s">
        <v>334</v>
      </c>
      <c r="K14" s="70" t="s">
        <v>331</v>
      </c>
      <c r="L14" s="70" t="s">
        <v>331</v>
      </c>
      <c r="M14" s="70" t="s">
        <v>331</v>
      </c>
      <c r="N14" s="70" t="s">
        <v>331</v>
      </c>
      <c r="O14" s="70" t="s">
        <v>331</v>
      </c>
      <c r="P14" s="70" t="s">
        <v>331</v>
      </c>
      <c r="Q14" s="70" t="s">
        <v>331</v>
      </c>
      <c r="R14" s="70" t="s">
        <v>331</v>
      </c>
      <c r="S14" s="70" t="s">
        <v>331</v>
      </c>
      <c r="T14" s="70" t="s">
        <v>331</v>
      </c>
      <c r="U14" s="70" t="s">
        <v>331</v>
      </c>
      <c r="V14" s="70" t="s">
        <v>331</v>
      </c>
      <c r="W14" s="70" t="s">
        <v>331</v>
      </c>
      <c r="X14" s="70" t="s">
        <v>331</v>
      </c>
      <c r="Y14" s="70" t="s">
        <v>331</v>
      </c>
      <c r="Z14" s="70" t="s">
        <v>331</v>
      </c>
      <c r="AA14" s="70" t="s">
        <v>331</v>
      </c>
      <c r="AB14" s="70" t="s">
        <v>331</v>
      </c>
      <c r="AC14" s="70" t="s">
        <v>334</v>
      </c>
      <c r="AD14" s="70" t="s">
        <v>331</v>
      </c>
      <c r="AE14" s="70" t="s">
        <v>331</v>
      </c>
      <c r="AF14" s="70" t="s">
        <v>331</v>
      </c>
      <c r="AG14" s="70" t="s">
        <v>331</v>
      </c>
      <c r="AH14" s="70" t="s">
        <v>331</v>
      </c>
      <c r="AI14" s="70" t="s">
        <v>331</v>
      </c>
      <c r="AJ14" s="70" t="s">
        <v>331</v>
      </c>
      <c r="AK14" s="70" t="s">
        <v>331</v>
      </c>
      <c r="AL14" s="70" t="s">
        <v>331</v>
      </c>
      <c r="AM14" s="70" t="s">
        <v>331</v>
      </c>
      <c r="AN14" s="70" t="s">
        <v>331</v>
      </c>
      <c r="AO14" s="70" t="s">
        <v>331</v>
      </c>
      <c r="AP14" s="70" t="s">
        <v>331</v>
      </c>
      <c r="AQ14" s="70" t="s">
        <v>331</v>
      </c>
      <c r="AR14" s="70" t="s">
        <v>331</v>
      </c>
      <c r="AS14" s="70" t="s">
        <v>331</v>
      </c>
    </row>
    <row r="15" spans="1:64" ht="36" customHeight="1" x14ac:dyDescent="0.3">
      <c r="A15" s="154" t="s">
        <v>335</v>
      </c>
      <c r="B15" s="61"/>
      <c r="C15" s="61"/>
      <c r="D15" s="63"/>
      <c r="E15" s="63"/>
      <c r="F15" s="63"/>
      <c r="G15" s="63"/>
      <c r="H15" s="63"/>
      <c r="I15" s="63"/>
      <c r="J15" s="63"/>
      <c r="K15" s="63"/>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55" t="s">
        <v>336</v>
      </c>
      <c r="B16" s="64"/>
      <c r="C16" s="64"/>
      <c r="D16" s="64"/>
      <c r="E16" s="64"/>
      <c r="F16" s="64"/>
      <c r="G16" s="64"/>
      <c r="H16" s="64"/>
      <c r="I16" s="64"/>
      <c r="J16" s="64"/>
      <c r="K16" s="64"/>
      <c r="L16" s="65"/>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s="7" customFormat="1" ht="47.25" customHeight="1" x14ac:dyDescent="0.3">
      <c r="A17" s="23" t="s">
        <v>11</v>
      </c>
      <c r="B17" s="11" t="s">
        <v>12</v>
      </c>
      <c r="C17" s="11" t="s">
        <v>13</v>
      </c>
      <c r="D17" s="113" t="s">
        <v>337</v>
      </c>
      <c r="E17" s="113" t="s">
        <v>338</v>
      </c>
      <c r="F17" s="66" t="s">
        <v>339</v>
      </c>
      <c r="G17" s="66" t="s">
        <v>340</v>
      </c>
      <c r="H17" s="66" t="s">
        <v>341</v>
      </c>
      <c r="I17" s="66" t="s">
        <v>342</v>
      </c>
      <c r="J17" s="66" t="s">
        <v>343</v>
      </c>
      <c r="K17" s="66" t="s">
        <v>344</v>
      </c>
      <c r="L17" s="66" t="s">
        <v>345</v>
      </c>
      <c r="M17" s="66" t="s">
        <v>346</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row>
    <row r="18" spans="1:64" s="7" customFormat="1" ht="82.7" customHeight="1" x14ac:dyDescent="0.3">
      <c r="A18" s="12" t="s">
        <v>347</v>
      </c>
      <c r="B18" s="18" t="s">
        <v>348</v>
      </c>
      <c r="C18" s="106" t="s">
        <v>349</v>
      </c>
      <c r="D18" s="114" t="s">
        <v>350</v>
      </c>
      <c r="E18" s="114" t="s">
        <v>351</v>
      </c>
      <c r="F18" s="67" t="s">
        <v>513</v>
      </c>
      <c r="G18" s="67" t="s">
        <v>513</v>
      </c>
      <c r="H18" s="67" t="s">
        <v>353</v>
      </c>
      <c r="I18" s="67" t="s">
        <v>353</v>
      </c>
      <c r="J18" s="67" t="s">
        <v>353</v>
      </c>
      <c r="K18" s="67" t="s">
        <v>353</v>
      </c>
      <c r="L18" s="67" t="s">
        <v>353</v>
      </c>
      <c r="M18" s="100" t="s">
        <v>519</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68"/>
      <c r="AU18" s="68"/>
      <c r="AV18" s="68"/>
      <c r="AW18" s="68"/>
      <c r="AX18" s="68"/>
      <c r="AY18" s="68"/>
      <c r="AZ18" s="68"/>
      <c r="BA18" s="68"/>
      <c r="BB18" s="68"/>
      <c r="BC18" s="68"/>
      <c r="BD18" s="68"/>
      <c r="BE18" s="68"/>
      <c r="BF18" s="68"/>
      <c r="BG18" s="68"/>
      <c r="BH18" s="68"/>
      <c r="BI18" s="68"/>
      <c r="BJ18" s="68"/>
      <c r="BK18" s="68"/>
      <c r="BL18" s="68"/>
    </row>
    <row r="19" spans="1:64" s="7" customFormat="1" ht="82.7" customHeight="1" x14ac:dyDescent="0.3">
      <c r="A19" s="115" t="s">
        <v>354</v>
      </c>
      <c r="B19" s="29" t="s">
        <v>355</v>
      </c>
      <c r="C19" s="116" t="s">
        <v>356</v>
      </c>
      <c r="D19" s="117" t="s">
        <v>357</v>
      </c>
      <c r="E19" s="117" t="s">
        <v>358</v>
      </c>
      <c r="F19" s="69" t="s">
        <v>357</v>
      </c>
      <c r="G19" s="69" t="s">
        <v>357</v>
      </c>
      <c r="H19" s="69" t="s">
        <v>352</v>
      </c>
      <c r="I19" s="69" t="s">
        <v>352</v>
      </c>
      <c r="J19" s="69" t="s">
        <v>352</v>
      </c>
      <c r="K19" s="69" t="s">
        <v>352</v>
      </c>
      <c r="L19" s="69" t="s">
        <v>352</v>
      </c>
      <c r="M19" s="69" t="s">
        <v>357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68"/>
      <c r="AU19" s="68"/>
      <c r="AV19" s="68"/>
      <c r="AW19" s="68"/>
      <c r="AX19" s="68"/>
      <c r="AY19" s="68"/>
      <c r="AZ19" s="68"/>
      <c r="BA19" s="68"/>
      <c r="BB19" s="68"/>
      <c r="BC19" s="68"/>
      <c r="BD19" s="68"/>
      <c r="BE19" s="68"/>
      <c r="BF19" s="68"/>
      <c r="BG19" s="68"/>
      <c r="BH19" s="68"/>
      <c r="BI19" s="68"/>
      <c r="BJ19" s="68"/>
      <c r="BK19" s="68"/>
      <c r="BL19" s="68"/>
    </row>
    <row r="20" spans="1:64" s="7" customFormat="1" ht="82.7" customHeight="1" thickBot="1" x14ac:dyDescent="0.35">
      <c r="A20" s="118" t="s">
        <v>360</v>
      </c>
      <c r="B20" s="111" t="s">
        <v>361</v>
      </c>
      <c r="C20" s="119" t="s">
        <v>362</v>
      </c>
      <c r="D20" s="120" t="s">
        <v>189</v>
      </c>
      <c r="E20" s="121" t="s">
        <v>363</v>
      </c>
      <c r="F20" s="70" t="s">
        <v>520</v>
      </c>
      <c r="G20" s="70" t="s">
        <v>520</v>
      </c>
      <c r="H20" s="71" t="s">
        <v>189</v>
      </c>
      <c r="I20" s="71" t="s">
        <v>189</v>
      </c>
      <c r="J20" s="71" t="s">
        <v>189</v>
      </c>
      <c r="K20" s="71" t="s">
        <v>189</v>
      </c>
      <c r="L20" s="71" t="s">
        <v>189</v>
      </c>
      <c r="M20" s="71" t="s">
        <v>520</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68"/>
      <c r="AU20" s="68"/>
      <c r="AV20" s="68"/>
      <c r="AW20" s="68"/>
      <c r="AX20" s="68"/>
      <c r="AY20" s="68"/>
      <c r="AZ20" s="68"/>
      <c r="BA20" s="68"/>
      <c r="BB20" s="68"/>
      <c r="BC20" s="68"/>
      <c r="BD20" s="68"/>
      <c r="BE20" s="68"/>
      <c r="BF20" s="68"/>
      <c r="BG20" s="68"/>
      <c r="BH20" s="68"/>
      <c r="BI20" s="68"/>
      <c r="BJ20" s="68"/>
      <c r="BK20" s="68"/>
      <c r="BL20" s="68"/>
    </row>
    <row r="21" spans="1:64" x14ac:dyDescent="0.3">
      <c r="A21" s="6" t="s">
        <v>364</v>
      </c>
      <c r="B21" s="63"/>
      <c r="C21" s="63"/>
      <c r="D21" s="36"/>
      <c r="E21" s="36"/>
      <c r="F21" s="5"/>
      <c r="G21" s="5"/>
      <c r="H21" s="5"/>
      <c r="I21" s="5"/>
      <c r="J21" s="5"/>
      <c r="K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35.450000000000003" customHeight="1" x14ac:dyDescent="0.3">
      <c r="A22" s="30" t="s">
        <v>365</v>
      </c>
      <c r="B22" s="73"/>
      <c r="C22" s="73"/>
      <c r="D22" s="73"/>
      <c r="E22" s="73"/>
      <c r="F22" s="73"/>
      <c r="G22" s="73"/>
      <c r="H22" s="73"/>
      <c r="I22" s="62"/>
      <c r="J22" s="62"/>
      <c r="K22" s="62"/>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row>
    <row r="23" spans="1:64" x14ac:dyDescent="0.3">
      <c r="A23" s="23" t="s">
        <v>11</v>
      </c>
      <c r="B23" s="11" t="s">
        <v>12</v>
      </c>
      <c r="C23" s="11" t="s">
        <v>13</v>
      </c>
      <c r="D23" s="123" t="s">
        <v>366</v>
      </c>
      <c r="E23" s="123" t="s">
        <v>367</v>
      </c>
      <c r="F23" s="103" t="s">
        <v>368</v>
      </c>
      <c r="G23" s="160" t="s">
        <v>369</v>
      </c>
      <c r="H23" s="161" t="s">
        <v>370</v>
      </c>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6"/>
      <c r="AU23" s="77"/>
      <c r="AV23" s="77"/>
      <c r="AW23" s="77"/>
      <c r="AX23" s="77"/>
      <c r="AY23" s="77"/>
      <c r="AZ23" s="77"/>
      <c r="BA23" s="77"/>
      <c r="BB23" s="77"/>
      <c r="BC23" s="77"/>
      <c r="BD23" s="77"/>
      <c r="BE23" s="77"/>
      <c r="BF23" s="77"/>
      <c r="BG23" s="77"/>
      <c r="BH23" s="77"/>
      <c r="BI23" s="77"/>
      <c r="BJ23" s="77"/>
      <c r="BK23" s="77"/>
      <c r="BL23" s="77"/>
    </row>
    <row r="24" spans="1:64" s="26" customFormat="1" ht="34.5" x14ac:dyDescent="0.25">
      <c r="A24" s="12" t="s">
        <v>408</v>
      </c>
      <c r="B24" s="18" t="s">
        <v>409</v>
      </c>
      <c r="C24" s="125" t="s">
        <v>410</v>
      </c>
      <c r="D24" s="126" t="s">
        <v>411</v>
      </c>
      <c r="E24" s="126" t="s">
        <v>412</v>
      </c>
      <c r="F24" s="85" t="s">
        <v>924</v>
      </c>
      <c r="G24" s="91" t="s">
        <v>901</v>
      </c>
      <c r="H24" s="96" t="s">
        <v>925</v>
      </c>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37"/>
      <c r="AU24" s="79"/>
      <c r="AV24" s="79"/>
      <c r="AW24" s="79"/>
      <c r="AX24" s="79"/>
      <c r="AY24" s="79"/>
      <c r="AZ24" s="79"/>
      <c r="BA24" s="79"/>
      <c r="BB24" s="79"/>
      <c r="BC24" s="79"/>
      <c r="BD24" s="79"/>
      <c r="BE24" s="79"/>
      <c r="BF24" s="79"/>
      <c r="BG24" s="79"/>
      <c r="BH24" s="79"/>
      <c r="BI24" s="79"/>
      <c r="BJ24" s="79"/>
      <c r="BK24" s="79"/>
      <c r="BL24" s="79"/>
    </row>
    <row r="25" spans="1:64" s="26" customFormat="1" ht="51.75" x14ac:dyDescent="0.25">
      <c r="A25" s="12" t="s">
        <v>413</v>
      </c>
      <c r="B25" s="18" t="s">
        <v>414</v>
      </c>
      <c r="C25" s="125" t="s">
        <v>415</v>
      </c>
      <c r="D25" s="126" t="s">
        <v>416</v>
      </c>
      <c r="E25" s="126" t="s">
        <v>416</v>
      </c>
      <c r="F25" s="85" t="s">
        <v>416</v>
      </c>
      <c r="G25" s="91" t="s">
        <v>416</v>
      </c>
      <c r="H25" s="96" t="s">
        <v>416</v>
      </c>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37"/>
      <c r="AU25" s="79"/>
      <c r="AV25" s="79"/>
      <c r="AW25" s="79"/>
      <c r="AX25" s="79"/>
      <c r="AY25" s="79"/>
      <c r="AZ25" s="79"/>
      <c r="BA25" s="79"/>
      <c r="BB25" s="79"/>
      <c r="BC25" s="79"/>
      <c r="BD25" s="79"/>
      <c r="BE25" s="79"/>
      <c r="BF25" s="79"/>
      <c r="BG25" s="79"/>
      <c r="BH25" s="79"/>
      <c r="BI25" s="79"/>
      <c r="BJ25" s="79"/>
      <c r="BK25" s="79"/>
      <c r="BL25" s="79"/>
    </row>
    <row r="26" spans="1:64" s="26" customFormat="1" ht="244.7" customHeight="1" x14ac:dyDescent="0.25">
      <c r="A26" s="12" t="s">
        <v>417</v>
      </c>
      <c r="B26" s="18" t="s">
        <v>418</v>
      </c>
      <c r="C26" s="125" t="s">
        <v>956</v>
      </c>
      <c r="D26" s="127" t="s">
        <v>419</v>
      </c>
      <c r="E26" s="127" t="s">
        <v>420</v>
      </c>
      <c r="F26" s="85" t="s">
        <v>420</v>
      </c>
      <c r="G26" s="91" t="s">
        <v>420</v>
      </c>
      <c r="H26" s="96" t="s">
        <v>420</v>
      </c>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37"/>
      <c r="AU26" s="79"/>
      <c r="AV26" s="79"/>
      <c r="AW26" s="79"/>
      <c r="AX26" s="79"/>
      <c r="AY26" s="79"/>
      <c r="AZ26" s="79"/>
      <c r="BA26" s="79"/>
      <c r="BB26" s="79"/>
      <c r="BC26" s="79"/>
      <c r="BD26" s="79"/>
      <c r="BE26" s="79"/>
      <c r="BF26" s="79"/>
      <c r="BG26" s="79"/>
      <c r="BH26" s="79"/>
      <c r="BI26" s="79"/>
      <c r="BJ26" s="79"/>
      <c r="BK26" s="79"/>
      <c r="BL26" s="79"/>
    </row>
    <row r="27" spans="1:64" x14ac:dyDescent="0.3">
      <c r="A27" s="12" t="s">
        <v>421</v>
      </c>
      <c r="B27" s="18" t="s">
        <v>422</v>
      </c>
      <c r="C27" s="125" t="s">
        <v>423</v>
      </c>
      <c r="D27" s="128"/>
      <c r="E27" s="128" t="s">
        <v>153</v>
      </c>
      <c r="F27" s="86" t="s">
        <v>153</v>
      </c>
      <c r="G27" s="92" t="s">
        <v>153</v>
      </c>
      <c r="H27" s="97" t="s">
        <v>153</v>
      </c>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53"/>
      <c r="AU27" s="81"/>
      <c r="AV27" s="81"/>
      <c r="AW27" s="81"/>
      <c r="AX27" s="81"/>
      <c r="AY27" s="81"/>
      <c r="AZ27" s="81"/>
      <c r="BA27" s="81"/>
      <c r="BB27" s="81"/>
      <c r="BC27" s="81"/>
      <c r="BD27" s="81"/>
      <c r="BE27" s="81"/>
      <c r="BF27" s="81"/>
      <c r="BG27" s="81"/>
      <c r="BH27" s="81"/>
      <c r="BI27" s="81"/>
      <c r="BJ27" s="81"/>
      <c r="BK27" s="81"/>
      <c r="BL27" s="81"/>
    </row>
    <row r="28" spans="1:64" x14ac:dyDescent="0.3">
      <c r="A28" s="12" t="s">
        <v>424</v>
      </c>
      <c r="B28" s="18" t="s">
        <v>425</v>
      </c>
      <c r="C28" s="129" t="s">
        <v>426</v>
      </c>
      <c r="D28" s="128"/>
      <c r="E28" s="128" t="s">
        <v>153</v>
      </c>
      <c r="F28" s="86" t="s">
        <v>153</v>
      </c>
      <c r="G28" s="92" t="s">
        <v>153</v>
      </c>
      <c r="H28" s="97" t="s">
        <v>153</v>
      </c>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53"/>
      <c r="AU28" s="81"/>
      <c r="AV28" s="81"/>
      <c r="AW28" s="81"/>
      <c r="AX28" s="81"/>
      <c r="AY28" s="81"/>
      <c r="AZ28" s="81"/>
      <c r="BA28" s="81"/>
      <c r="BB28" s="81"/>
      <c r="BC28" s="81"/>
      <c r="BD28" s="81"/>
      <c r="BE28" s="81"/>
      <c r="BF28" s="81"/>
      <c r="BG28" s="81"/>
      <c r="BH28" s="81"/>
      <c r="BI28" s="81"/>
      <c r="BJ28" s="81"/>
      <c r="BK28" s="81"/>
      <c r="BL28" s="81"/>
    </row>
    <row r="29" spans="1:64" x14ac:dyDescent="0.3">
      <c r="A29" s="12" t="s">
        <v>427</v>
      </c>
      <c r="B29" s="18" t="s">
        <v>428</v>
      </c>
      <c r="C29" s="125" t="s">
        <v>429</v>
      </c>
      <c r="D29" s="128"/>
      <c r="E29" s="128" t="s">
        <v>153</v>
      </c>
      <c r="F29" s="86" t="s">
        <v>153</v>
      </c>
      <c r="G29" s="92" t="s">
        <v>153</v>
      </c>
      <c r="H29" s="97" t="s">
        <v>153</v>
      </c>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53"/>
      <c r="AU29" s="81"/>
      <c r="AV29" s="81"/>
      <c r="AW29" s="81"/>
      <c r="AX29" s="81"/>
      <c r="AY29" s="81"/>
      <c r="AZ29" s="81"/>
      <c r="BA29" s="81"/>
      <c r="BB29" s="81"/>
      <c r="BC29" s="81"/>
      <c r="BD29" s="81"/>
      <c r="BE29" s="81"/>
      <c r="BF29" s="81"/>
      <c r="BG29" s="81"/>
      <c r="BH29" s="81"/>
      <c r="BI29" s="81"/>
      <c r="BJ29" s="81"/>
      <c r="BK29" s="81"/>
      <c r="BL29" s="81"/>
    </row>
    <row r="30" spans="1:64" x14ac:dyDescent="0.3">
      <c r="A30" s="12" t="s">
        <v>430</v>
      </c>
      <c r="B30" s="18" t="s">
        <v>431</v>
      </c>
      <c r="C30" s="125" t="s">
        <v>432</v>
      </c>
      <c r="D30" s="128"/>
      <c r="E30" s="128" t="s">
        <v>153</v>
      </c>
      <c r="F30" s="86" t="s">
        <v>153</v>
      </c>
      <c r="G30" s="92" t="s">
        <v>153</v>
      </c>
      <c r="H30" s="97" t="s">
        <v>153</v>
      </c>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53"/>
      <c r="AU30" s="81"/>
      <c r="AV30" s="81"/>
      <c r="AW30" s="81"/>
      <c r="AX30" s="81"/>
      <c r="AY30" s="81"/>
      <c r="AZ30" s="81"/>
      <c r="BA30" s="81"/>
      <c r="BB30" s="81"/>
      <c r="BC30" s="81"/>
      <c r="BD30" s="81"/>
      <c r="BE30" s="81"/>
      <c r="BF30" s="81"/>
      <c r="BG30" s="81"/>
      <c r="BH30" s="81"/>
      <c r="BI30" s="81"/>
      <c r="BJ30" s="81"/>
      <c r="BK30" s="81"/>
      <c r="BL30" s="81"/>
    </row>
    <row r="31" spans="1:64" ht="34.5" x14ac:dyDescent="0.3">
      <c r="A31" s="12" t="s">
        <v>433</v>
      </c>
      <c r="B31" s="18" t="s">
        <v>434</v>
      </c>
      <c r="C31" s="125" t="s">
        <v>435</v>
      </c>
      <c r="D31" s="128"/>
      <c r="E31" s="128" t="s">
        <v>181</v>
      </c>
      <c r="F31" s="86" t="s">
        <v>181</v>
      </c>
      <c r="G31" s="92" t="s">
        <v>181</v>
      </c>
      <c r="H31" s="97" t="s">
        <v>181</v>
      </c>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53"/>
      <c r="AU31" s="81"/>
      <c r="AV31" s="81"/>
      <c r="AW31" s="81"/>
      <c r="AX31" s="81"/>
      <c r="AY31" s="81"/>
      <c r="AZ31" s="81"/>
      <c r="BA31" s="81"/>
      <c r="BB31" s="81"/>
      <c r="BC31" s="81"/>
      <c r="BD31" s="81"/>
      <c r="BE31" s="81"/>
      <c r="BF31" s="81"/>
      <c r="BG31" s="81"/>
      <c r="BH31" s="81"/>
      <c r="BI31" s="81"/>
      <c r="BJ31" s="81"/>
      <c r="BK31" s="81"/>
      <c r="BL31" s="81"/>
    </row>
    <row r="32" spans="1:64" x14ac:dyDescent="0.3">
      <c r="A32" s="12" t="s">
        <v>436</v>
      </c>
      <c r="B32" s="18" t="s">
        <v>437</v>
      </c>
      <c r="C32" s="125" t="s">
        <v>438</v>
      </c>
      <c r="D32" s="128"/>
      <c r="E32" s="128" t="s">
        <v>181</v>
      </c>
      <c r="F32" s="86" t="s">
        <v>181</v>
      </c>
      <c r="G32" s="92" t="s">
        <v>181</v>
      </c>
      <c r="H32" s="97" t="s">
        <v>181</v>
      </c>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53"/>
      <c r="AU32" s="81"/>
      <c r="AV32" s="81"/>
      <c r="AW32" s="81"/>
      <c r="AX32" s="81"/>
      <c r="AY32" s="81"/>
      <c r="AZ32" s="81"/>
      <c r="BA32" s="81"/>
      <c r="BB32" s="81"/>
      <c r="BC32" s="81"/>
      <c r="BD32" s="81"/>
      <c r="BE32" s="81"/>
      <c r="BF32" s="81"/>
      <c r="BG32" s="81"/>
      <c r="BH32" s="81"/>
      <c r="BI32" s="81"/>
      <c r="BJ32" s="81"/>
      <c r="BK32" s="81"/>
      <c r="BL32" s="81"/>
    </row>
    <row r="33" spans="1:64" x14ac:dyDescent="0.3">
      <c r="A33" s="12" t="s">
        <v>439</v>
      </c>
      <c r="B33" s="18" t="s">
        <v>440</v>
      </c>
      <c r="C33" s="125" t="s">
        <v>441</v>
      </c>
      <c r="D33" s="128"/>
      <c r="E33" s="128" t="s">
        <v>153</v>
      </c>
      <c r="F33" s="86" t="s">
        <v>153</v>
      </c>
      <c r="G33" s="92" t="s">
        <v>153</v>
      </c>
      <c r="H33" s="97" t="s">
        <v>153</v>
      </c>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53"/>
      <c r="AU33" s="81"/>
      <c r="AV33" s="81"/>
      <c r="AW33" s="81"/>
      <c r="AX33" s="81"/>
      <c r="AY33" s="81"/>
      <c r="AZ33" s="81"/>
      <c r="BA33" s="81"/>
      <c r="BB33" s="81"/>
      <c r="BC33" s="81"/>
      <c r="BD33" s="81"/>
      <c r="BE33" s="81"/>
      <c r="BF33" s="81"/>
      <c r="BG33" s="81"/>
      <c r="BH33" s="81"/>
      <c r="BI33" s="81"/>
      <c r="BJ33" s="81"/>
      <c r="BK33" s="81"/>
      <c r="BL33" s="81"/>
    </row>
    <row r="34" spans="1:64" x14ac:dyDescent="0.3">
      <c r="A34" s="12" t="s">
        <v>442</v>
      </c>
      <c r="B34" s="18" t="s">
        <v>443</v>
      </c>
      <c r="C34" s="125" t="s">
        <v>444</v>
      </c>
      <c r="D34" s="128"/>
      <c r="E34" s="128" t="s">
        <v>153</v>
      </c>
      <c r="F34" s="86" t="s">
        <v>181</v>
      </c>
      <c r="G34" s="92" t="s">
        <v>181</v>
      </c>
      <c r="H34" s="97" t="s">
        <v>181</v>
      </c>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53"/>
      <c r="AU34" s="81"/>
      <c r="AV34" s="81"/>
      <c r="AW34" s="81"/>
      <c r="AX34" s="81"/>
      <c r="AY34" s="81"/>
      <c r="AZ34" s="81"/>
      <c r="BA34" s="81"/>
      <c r="BB34" s="81"/>
      <c r="BC34" s="81"/>
      <c r="BD34" s="81"/>
      <c r="BE34" s="81"/>
      <c r="BF34" s="81"/>
      <c r="BG34" s="81"/>
      <c r="BH34" s="81"/>
      <c r="BI34" s="81"/>
      <c r="BJ34" s="81"/>
      <c r="BK34" s="81"/>
      <c r="BL34" s="81"/>
    </row>
    <row r="35" spans="1:64" x14ac:dyDescent="0.3">
      <c r="A35" s="12" t="s">
        <v>445</v>
      </c>
      <c r="B35" s="18" t="s">
        <v>446</v>
      </c>
      <c r="C35" s="125" t="s">
        <v>447</v>
      </c>
      <c r="D35" s="128"/>
      <c r="E35" s="128" t="s">
        <v>153</v>
      </c>
      <c r="F35" s="86" t="s">
        <v>181</v>
      </c>
      <c r="G35" s="92" t="s">
        <v>181</v>
      </c>
      <c r="H35" s="97" t="s">
        <v>153</v>
      </c>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53"/>
      <c r="AU35" s="81"/>
      <c r="AV35" s="81"/>
      <c r="AW35" s="81"/>
      <c r="AX35" s="81"/>
      <c r="AY35" s="81"/>
      <c r="AZ35" s="81"/>
      <c r="BA35" s="81"/>
      <c r="BB35" s="81"/>
      <c r="BC35" s="81"/>
      <c r="BD35" s="81"/>
      <c r="BE35" s="81"/>
      <c r="BF35" s="81"/>
      <c r="BG35" s="81"/>
      <c r="BH35" s="81"/>
      <c r="BI35" s="81"/>
      <c r="BJ35" s="81"/>
      <c r="BK35" s="81"/>
      <c r="BL35" s="81"/>
    </row>
    <row r="36" spans="1:64" x14ac:dyDescent="0.3">
      <c r="A36" s="12" t="s">
        <v>448</v>
      </c>
      <c r="B36" s="18" t="s">
        <v>449</v>
      </c>
      <c r="C36" s="125" t="s">
        <v>450</v>
      </c>
      <c r="D36" s="128"/>
      <c r="E36" s="128" t="s">
        <v>153</v>
      </c>
      <c r="F36" s="86" t="s">
        <v>181</v>
      </c>
      <c r="G36" s="92" t="s">
        <v>181</v>
      </c>
      <c r="H36" s="97" t="s">
        <v>181</v>
      </c>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53"/>
      <c r="AU36" s="81"/>
      <c r="AV36" s="81"/>
      <c r="AW36" s="81"/>
      <c r="AX36" s="81"/>
      <c r="AY36" s="81"/>
      <c r="AZ36" s="81"/>
      <c r="BA36" s="81"/>
      <c r="BB36" s="81"/>
      <c r="BC36" s="81"/>
      <c r="BD36" s="81"/>
      <c r="BE36" s="81"/>
      <c r="BF36" s="81"/>
      <c r="BG36" s="81"/>
      <c r="BH36" s="81"/>
      <c r="BI36" s="81"/>
      <c r="BJ36" s="81"/>
      <c r="BK36" s="81"/>
      <c r="BL36" s="81"/>
    </row>
    <row r="37" spans="1:64" x14ac:dyDescent="0.3">
      <c r="A37" s="12" t="s">
        <v>451</v>
      </c>
      <c r="B37" s="18" t="s">
        <v>452</v>
      </c>
      <c r="C37" s="125" t="s">
        <v>453</v>
      </c>
      <c r="D37" s="128"/>
      <c r="E37" s="128" t="s">
        <v>153</v>
      </c>
      <c r="F37" s="86" t="s">
        <v>181</v>
      </c>
      <c r="G37" s="92" t="s">
        <v>181</v>
      </c>
      <c r="H37" s="97" t="s">
        <v>181</v>
      </c>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53"/>
      <c r="AU37" s="81"/>
      <c r="AV37" s="81"/>
      <c r="AW37" s="81"/>
      <c r="AX37" s="81"/>
      <c r="AY37" s="81"/>
      <c r="AZ37" s="81"/>
      <c r="BA37" s="81"/>
      <c r="BB37" s="81"/>
      <c r="BC37" s="81"/>
      <c r="BD37" s="81"/>
      <c r="BE37" s="81"/>
      <c r="BF37" s="81"/>
      <c r="BG37" s="81"/>
      <c r="BH37" s="81"/>
      <c r="BI37" s="81"/>
      <c r="BJ37" s="81"/>
      <c r="BK37" s="81"/>
      <c r="BL37" s="81"/>
    </row>
    <row r="38" spans="1:64" x14ac:dyDescent="0.3">
      <c r="A38" s="12" t="s">
        <v>454</v>
      </c>
      <c r="B38" s="18" t="s">
        <v>455</v>
      </c>
      <c r="C38" s="125" t="s">
        <v>456</v>
      </c>
      <c r="D38" s="128" t="s">
        <v>153</v>
      </c>
      <c r="E38" s="128" t="s">
        <v>181</v>
      </c>
      <c r="F38" s="86" t="s">
        <v>181</v>
      </c>
      <c r="G38" s="92" t="s">
        <v>181</v>
      </c>
      <c r="H38" s="97" t="s">
        <v>181</v>
      </c>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53"/>
      <c r="AU38" s="81"/>
      <c r="AV38" s="81"/>
      <c r="AW38" s="81"/>
      <c r="AX38" s="81"/>
      <c r="AY38" s="81"/>
      <c r="AZ38" s="81"/>
      <c r="BA38" s="81"/>
      <c r="BB38" s="81"/>
      <c r="BC38" s="81"/>
      <c r="BD38" s="81"/>
      <c r="BE38" s="81"/>
      <c r="BF38" s="81"/>
      <c r="BG38" s="81"/>
      <c r="BH38" s="81"/>
      <c r="BI38" s="81"/>
      <c r="BJ38" s="81"/>
      <c r="BK38" s="81"/>
      <c r="BL38" s="81"/>
    </row>
    <row r="39" spans="1:64" x14ac:dyDescent="0.3">
      <c r="A39" s="12" t="s">
        <v>457</v>
      </c>
      <c r="B39" s="18" t="s">
        <v>458</v>
      </c>
      <c r="C39" s="125" t="s">
        <v>459</v>
      </c>
      <c r="D39" s="128" t="s">
        <v>153</v>
      </c>
      <c r="E39" s="128" t="s">
        <v>181</v>
      </c>
      <c r="F39" s="86" t="s">
        <v>181</v>
      </c>
      <c r="G39" s="92" t="s">
        <v>181</v>
      </c>
      <c r="H39" s="97" t="s">
        <v>181</v>
      </c>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53"/>
      <c r="AU39" s="81"/>
      <c r="AV39" s="81"/>
      <c r="AW39" s="81"/>
      <c r="AX39" s="81"/>
      <c r="AY39" s="81"/>
      <c r="AZ39" s="81"/>
      <c r="BA39" s="81"/>
      <c r="BB39" s="81"/>
      <c r="BC39" s="81"/>
      <c r="BD39" s="81"/>
      <c r="BE39" s="81"/>
      <c r="BF39" s="81"/>
      <c r="BG39" s="81"/>
      <c r="BH39" s="81"/>
      <c r="BI39" s="81"/>
      <c r="BJ39" s="81"/>
      <c r="BK39" s="81"/>
      <c r="BL39" s="81"/>
    </row>
    <row r="40" spans="1:64" x14ac:dyDescent="0.3">
      <c r="A40" s="12" t="s">
        <v>460</v>
      </c>
      <c r="B40" s="18" t="s">
        <v>461</v>
      </c>
      <c r="C40" s="125" t="s">
        <v>462</v>
      </c>
      <c r="D40" s="128" t="s">
        <v>153</v>
      </c>
      <c r="E40" s="128" t="s">
        <v>181</v>
      </c>
      <c r="F40" s="86" t="s">
        <v>181</v>
      </c>
      <c r="G40" s="92" t="s">
        <v>181</v>
      </c>
      <c r="H40" s="97" t="s">
        <v>181</v>
      </c>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53"/>
      <c r="AU40" s="81"/>
      <c r="AV40" s="81"/>
      <c r="AW40" s="81"/>
      <c r="AX40" s="81"/>
      <c r="AY40" s="81"/>
      <c r="AZ40" s="81"/>
      <c r="BA40" s="81"/>
      <c r="BB40" s="81"/>
      <c r="BC40" s="81"/>
      <c r="BD40" s="81"/>
      <c r="BE40" s="81"/>
      <c r="BF40" s="81"/>
      <c r="BG40" s="81"/>
      <c r="BH40" s="81"/>
      <c r="BI40" s="81"/>
      <c r="BJ40" s="81"/>
      <c r="BK40" s="81"/>
      <c r="BL40" s="81"/>
    </row>
    <row r="41" spans="1:64" s="26" customFormat="1" ht="246.6" customHeight="1" x14ac:dyDescent="0.25">
      <c r="A41" s="12" t="s">
        <v>463</v>
      </c>
      <c r="B41" s="18" t="s">
        <v>464</v>
      </c>
      <c r="C41" s="125" t="s">
        <v>465</v>
      </c>
      <c r="D41" s="127" t="s">
        <v>466</v>
      </c>
      <c r="E41" s="127" t="s">
        <v>467</v>
      </c>
      <c r="F41" s="85" t="s">
        <v>466</v>
      </c>
      <c r="G41" s="91" t="s">
        <v>466</v>
      </c>
      <c r="H41" s="96" t="s">
        <v>466</v>
      </c>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37"/>
      <c r="AU41" s="79"/>
      <c r="AV41" s="79"/>
      <c r="AW41" s="79"/>
      <c r="AX41" s="79"/>
      <c r="AY41" s="79"/>
      <c r="AZ41" s="79"/>
      <c r="BA41" s="79"/>
      <c r="BB41" s="79"/>
      <c r="BC41" s="79"/>
      <c r="BD41" s="79"/>
      <c r="BE41" s="79"/>
      <c r="BF41" s="79"/>
      <c r="BG41" s="79"/>
      <c r="BH41" s="79"/>
      <c r="BI41" s="79"/>
      <c r="BJ41" s="79"/>
      <c r="BK41" s="79"/>
      <c r="BL41" s="79"/>
    </row>
    <row r="42" spans="1:64" s="26" customFormat="1" ht="409.35" customHeight="1" x14ac:dyDescent="0.25">
      <c r="A42" s="12" t="s">
        <v>468</v>
      </c>
      <c r="B42" s="18" t="s">
        <v>469</v>
      </c>
      <c r="C42" s="125" t="s">
        <v>470</v>
      </c>
      <c r="D42" s="130" t="s">
        <v>471</v>
      </c>
      <c r="E42" s="130" t="s">
        <v>472</v>
      </c>
      <c r="F42" s="87" t="s">
        <v>935</v>
      </c>
      <c r="G42" s="93" t="s">
        <v>906</v>
      </c>
      <c r="H42" s="96" t="s">
        <v>927</v>
      </c>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37"/>
      <c r="AU42" s="79"/>
      <c r="AV42" s="79"/>
      <c r="AW42" s="79"/>
      <c r="AX42" s="79"/>
      <c r="AY42" s="79"/>
      <c r="AZ42" s="79"/>
      <c r="BA42" s="79"/>
      <c r="BB42" s="79"/>
      <c r="BC42" s="79"/>
      <c r="BD42" s="79"/>
      <c r="BE42" s="79"/>
      <c r="BF42" s="79"/>
      <c r="BG42" s="79"/>
      <c r="BH42" s="79"/>
      <c r="BI42" s="79"/>
      <c r="BJ42" s="79"/>
      <c r="BK42" s="79"/>
      <c r="BL42" s="79"/>
    </row>
    <row r="43" spans="1:64" s="26" customFormat="1" ht="138.6" customHeight="1" x14ac:dyDescent="0.25">
      <c r="A43" s="12" t="s">
        <v>473</v>
      </c>
      <c r="B43" s="18" t="s">
        <v>474</v>
      </c>
      <c r="C43" s="125" t="s">
        <v>475</v>
      </c>
      <c r="D43" s="130" t="s">
        <v>189</v>
      </c>
      <c r="E43" s="130" t="s">
        <v>476</v>
      </c>
      <c r="F43" s="87" t="s">
        <v>189</v>
      </c>
      <c r="G43" s="93" t="s">
        <v>189</v>
      </c>
      <c r="H43" s="96" t="s">
        <v>189</v>
      </c>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37"/>
      <c r="AU43" s="79"/>
      <c r="AV43" s="79"/>
      <c r="AW43" s="79"/>
      <c r="AX43" s="79"/>
      <c r="AY43" s="79"/>
      <c r="AZ43" s="79"/>
      <c r="BA43" s="79"/>
      <c r="BB43" s="79"/>
      <c r="BC43" s="79"/>
      <c r="BD43" s="79"/>
      <c r="BE43" s="79"/>
      <c r="BF43" s="79"/>
      <c r="BG43" s="79"/>
      <c r="BH43" s="79"/>
      <c r="BI43" s="79"/>
      <c r="BJ43" s="79"/>
      <c r="BK43" s="79"/>
      <c r="BL43" s="79"/>
    </row>
    <row r="44" spans="1:64" s="26" customFormat="1" ht="138" x14ac:dyDescent="0.25">
      <c r="A44" s="12" t="s">
        <v>477</v>
      </c>
      <c r="B44" s="18" t="s">
        <v>478</v>
      </c>
      <c r="C44" s="125" t="s">
        <v>479</v>
      </c>
      <c r="D44" s="130" t="s">
        <v>189</v>
      </c>
      <c r="E44" s="130" t="s">
        <v>480</v>
      </c>
      <c r="F44" s="87" t="s">
        <v>189</v>
      </c>
      <c r="G44" s="93" t="s">
        <v>189</v>
      </c>
      <c r="H44" s="96" t="s">
        <v>189</v>
      </c>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AN44" s="157"/>
      <c r="AO44" s="157"/>
      <c r="AP44" s="157"/>
      <c r="AQ44" s="157"/>
      <c r="AR44" s="157"/>
      <c r="AS44" s="157"/>
      <c r="AT44" s="37"/>
      <c r="AU44" s="79"/>
      <c r="AV44" s="79"/>
      <c r="AW44" s="79"/>
      <c r="AX44" s="79"/>
      <c r="AY44" s="79"/>
      <c r="AZ44" s="79"/>
      <c r="BA44" s="79"/>
      <c r="BB44" s="79"/>
      <c r="BC44" s="79"/>
      <c r="BD44" s="79"/>
      <c r="BE44" s="79"/>
      <c r="BF44" s="79"/>
      <c r="BG44" s="79"/>
      <c r="BH44" s="79"/>
      <c r="BI44" s="79"/>
      <c r="BJ44" s="79"/>
      <c r="BK44" s="79"/>
      <c r="BL44" s="79"/>
    </row>
    <row r="45" spans="1:64" s="26" customFormat="1" ht="51.75" x14ac:dyDescent="0.25">
      <c r="A45" s="12" t="s">
        <v>481</v>
      </c>
      <c r="B45" s="18" t="s">
        <v>482</v>
      </c>
      <c r="C45" s="125" t="s">
        <v>483</v>
      </c>
      <c r="D45" s="131" t="s">
        <v>189</v>
      </c>
      <c r="E45" s="131" t="s">
        <v>484</v>
      </c>
      <c r="F45" s="88" t="s">
        <v>189</v>
      </c>
      <c r="G45" s="94" t="s">
        <v>189</v>
      </c>
      <c r="H45" s="98" t="s">
        <v>189</v>
      </c>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83"/>
      <c r="AU45" s="84"/>
      <c r="AV45" s="84"/>
      <c r="AW45" s="84"/>
      <c r="AX45" s="84"/>
      <c r="AY45" s="84"/>
      <c r="AZ45" s="84"/>
      <c r="BA45" s="84"/>
      <c r="BB45" s="84"/>
      <c r="BC45" s="84"/>
      <c r="BD45" s="84"/>
      <c r="BE45" s="84"/>
      <c r="BF45" s="84"/>
      <c r="BG45" s="84"/>
      <c r="BH45" s="84"/>
      <c r="BI45" s="84"/>
      <c r="BJ45" s="84"/>
      <c r="BK45" s="84"/>
      <c r="BL45" s="84"/>
    </row>
    <row r="46" spans="1:64" s="26" customFormat="1" ht="172.5" x14ac:dyDescent="0.25">
      <c r="A46" s="12" t="s">
        <v>485</v>
      </c>
      <c r="B46" s="18" t="s">
        <v>486</v>
      </c>
      <c r="C46" s="116" t="s">
        <v>487</v>
      </c>
      <c r="D46" s="126" t="s">
        <v>359</v>
      </c>
      <c r="E46" s="126" t="s">
        <v>488</v>
      </c>
      <c r="F46" s="85" t="s">
        <v>359</v>
      </c>
      <c r="G46" s="91" t="s">
        <v>359</v>
      </c>
      <c r="H46" s="96" t="s">
        <v>359</v>
      </c>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157"/>
      <c r="AR46" s="157"/>
      <c r="AS46" s="157"/>
      <c r="AT46" s="37"/>
      <c r="AU46" s="79"/>
      <c r="AV46" s="79"/>
      <c r="AW46" s="79"/>
      <c r="AX46" s="79"/>
      <c r="AY46" s="79"/>
      <c r="AZ46" s="79"/>
      <c r="BA46" s="79"/>
      <c r="BB46" s="79"/>
      <c r="BC46" s="79"/>
      <c r="BD46" s="79"/>
      <c r="BE46" s="79"/>
      <c r="BF46" s="79"/>
      <c r="BG46" s="79"/>
      <c r="BH46" s="79"/>
      <c r="BI46" s="79"/>
      <c r="BJ46" s="79"/>
      <c r="BK46" s="79"/>
      <c r="BL46" s="79"/>
    </row>
    <row r="47" spans="1:64" s="26" customFormat="1" ht="86.25" x14ac:dyDescent="0.25">
      <c r="A47" s="12" t="s">
        <v>489</v>
      </c>
      <c r="B47" s="18" t="s">
        <v>490</v>
      </c>
      <c r="C47" s="116" t="s">
        <v>491</v>
      </c>
      <c r="D47" s="126" t="s">
        <v>189</v>
      </c>
      <c r="E47" s="126" t="s">
        <v>492</v>
      </c>
      <c r="F47" s="85" t="s">
        <v>189</v>
      </c>
      <c r="G47" s="91" t="s">
        <v>189</v>
      </c>
      <c r="H47" s="96" t="s">
        <v>189</v>
      </c>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37"/>
      <c r="AU47" s="79"/>
      <c r="AV47" s="79"/>
      <c r="AW47" s="79"/>
      <c r="AX47" s="79"/>
      <c r="AY47" s="79"/>
      <c r="AZ47" s="79"/>
      <c r="BA47" s="79"/>
      <c r="BB47" s="79"/>
      <c r="BC47" s="79"/>
      <c r="BD47" s="79"/>
      <c r="BE47" s="79"/>
      <c r="BF47" s="79"/>
      <c r="BG47" s="79"/>
      <c r="BH47" s="79"/>
      <c r="BI47" s="79"/>
      <c r="BJ47" s="79"/>
      <c r="BK47" s="79"/>
      <c r="BL47" s="79"/>
    </row>
    <row r="48" spans="1:64" s="26" customFormat="1" ht="310.5" x14ac:dyDescent="0.25">
      <c r="A48" s="12" t="s">
        <v>493</v>
      </c>
      <c r="B48" s="18" t="s">
        <v>494</v>
      </c>
      <c r="C48" s="125" t="s">
        <v>495</v>
      </c>
      <c r="D48" s="127" t="s">
        <v>467</v>
      </c>
      <c r="E48" s="127" t="s">
        <v>466</v>
      </c>
      <c r="F48" s="85" t="s">
        <v>512</v>
      </c>
      <c r="G48" s="91" t="s">
        <v>467</v>
      </c>
      <c r="H48" s="96" t="s">
        <v>467</v>
      </c>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37"/>
      <c r="AU48" s="79"/>
      <c r="AV48" s="79"/>
      <c r="AW48" s="79"/>
      <c r="AX48" s="79"/>
      <c r="AY48" s="79"/>
      <c r="AZ48" s="79"/>
      <c r="BA48" s="79"/>
      <c r="BB48" s="79"/>
      <c r="BC48" s="79"/>
      <c r="BD48" s="79"/>
      <c r="BE48" s="79"/>
      <c r="BF48" s="79"/>
      <c r="BG48" s="79"/>
      <c r="BH48" s="79"/>
      <c r="BI48" s="79"/>
      <c r="BJ48" s="79"/>
      <c r="BK48" s="79"/>
      <c r="BL48" s="79"/>
    </row>
    <row r="49" spans="1:64" s="26" customFormat="1" ht="409.6" customHeight="1" x14ac:dyDescent="0.25">
      <c r="A49" s="12" t="s">
        <v>496</v>
      </c>
      <c r="B49" s="18" t="s">
        <v>469</v>
      </c>
      <c r="C49" s="125" t="s">
        <v>497</v>
      </c>
      <c r="D49" s="130" t="s">
        <v>498</v>
      </c>
      <c r="E49" s="130" t="s">
        <v>499</v>
      </c>
      <c r="F49" s="87" t="s">
        <v>928</v>
      </c>
      <c r="G49" s="93" t="s">
        <v>929</v>
      </c>
      <c r="H49" s="96" t="s">
        <v>936</v>
      </c>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7"/>
      <c r="AR49" s="157"/>
      <c r="AS49" s="157"/>
      <c r="AT49" s="37"/>
      <c r="AU49" s="79"/>
      <c r="AV49" s="79"/>
      <c r="AW49" s="79"/>
      <c r="AX49" s="79"/>
      <c r="AY49" s="79"/>
      <c r="AZ49" s="79"/>
      <c r="BA49" s="79"/>
      <c r="BB49" s="79"/>
      <c r="BC49" s="79"/>
      <c r="BD49" s="79"/>
      <c r="BE49" s="79"/>
      <c r="BF49" s="79"/>
      <c r="BG49" s="79"/>
      <c r="BH49" s="79"/>
      <c r="BI49" s="79"/>
      <c r="BJ49" s="79"/>
      <c r="BK49" s="79"/>
      <c r="BL49" s="79"/>
    </row>
    <row r="50" spans="1:64" s="26" customFormat="1" ht="379.5" x14ac:dyDescent="0.25">
      <c r="A50" s="12" t="s">
        <v>500</v>
      </c>
      <c r="B50" s="18" t="s">
        <v>501</v>
      </c>
      <c r="C50" s="125" t="s">
        <v>502</v>
      </c>
      <c r="D50" s="132" t="s">
        <v>503</v>
      </c>
      <c r="E50" s="132" t="s">
        <v>189</v>
      </c>
      <c r="F50" s="85" t="s">
        <v>825</v>
      </c>
      <c r="G50" s="91" t="s">
        <v>825</v>
      </c>
      <c r="H50" s="96" t="s">
        <v>826</v>
      </c>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37"/>
      <c r="AU50" s="79"/>
      <c r="AV50" s="79"/>
      <c r="AW50" s="79"/>
      <c r="AX50" s="79"/>
      <c r="AY50" s="79"/>
      <c r="AZ50" s="79"/>
      <c r="BA50" s="79"/>
      <c r="BB50" s="79"/>
      <c r="BC50" s="79"/>
      <c r="BD50" s="79"/>
      <c r="BE50" s="79"/>
      <c r="BF50" s="79"/>
      <c r="BG50" s="79"/>
      <c r="BH50" s="79"/>
      <c r="BI50" s="79"/>
      <c r="BJ50" s="79"/>
      <c r="BK50" s="79"/>
      <c r="BL50" s="79"/>
    </row>
    <row r="51" spans="1:64" s="26" customFormat="1" ht="155.25" x14ac:dyDescent="0.25">
      <c r="A51" s="12" t="s">
        <v>504</v>
      </c>
      <c r="B51" s="18" t="s">
        <v>505</v>
      </c>
      <c r="C51" s="125" t="s">
        <v>506</v>
      </c>
      <c r="D51" s="132" t="s">
        <v>507</v>
      </c>
      <c r="E51" s="132" t="s">
        <v>189</v>
      </c>
      <c r="F51" s="85" t="s">
        <v>937</v>
      </c>
      <c r="G51" s="91" t="s">
        <v>937</v>
      </c>
      <c r="H51" s="96" t="s">
        <v>937</v>
      </c>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37"/>
      <c r="AU51" s="79"/>
      <c r="AV51" s="79"/>
      <c r="AW51" s="79"/>
      <c r="AX51" s="79"/>
      <c r="AY51" s="79"/>
      <c r="AZ51" s="79"/>
      <c r="BA51" s="79"/>
      <c r="BB51" s="79"/>
      <c r="BC51" s="79"/>
      <c r="BD51" s="79"/>
      <c r="BE51" s="79"/>
      <c r="BF51" s="79"/>
      <c r="BG51" s="79"/>
      <c r="BH51" s="79"/>
      <c r="BI51" s="79"/>
      <c r="BJ51" s="79"/>
      <c r="BK51" s="79"/>
      <c r="BL51" s="79"/>
    </row>
    <row r="52" spans="1:64" s="26" customFormat="1" ht="69.75" thickBot="1" x14ac:dyDescent="0.3">
      <c r="A52" s="118" t="s">
        <v>508</v>
      </c>
      <c r="B52" s="111" t="s">
        <v>482</v>
      </c>
      <c r="C52" s="133" t="s">
        <v>509</v>
      </c>
      <c r="D52" s="134" t="s">
        <v>510</v>
      </c>
      <c r="E52" s="134" t="s">
        <v>189</v>
      </c>
      <c r="F52" s="89" t="s">
        <v>938</v>
      </c>
      <c r="G52" s="95" t="s">
        <v>932</v>
      </c>
      <c r="H52" s="98" t="s">
        <v>933</v>
      </c>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83"/>
      <c r="AU52" s="84"/>
      <c r="AV52" s="84"/>
      <c r="AW52" s="84"/>
      <c r="AX52" s="84"/>
      <c r="AY52" s="84"/>
      <c r="AZ52" s="84"/>
      <c r="BA52" s="84"/>
      <c r="BB52" s="84"/>
      <c r="BC52" s="84"/>
      <c r="BD52" s="84"/>
      <c r="BE52" s="84"/>
      <c r="BF52" s="84"/>
      <c r="BG52" s="84"/>
      <c r="BH52" s="84"/>
      <c r="BI52" s="84"/>
      <c r="BJ52" s="84"/>
      <c r="BK52" s="84"/>
      <c r="BL52" s="84"/>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983049:BL983049 IZ983049:LH983049 SV983049:VD983049 ACR983049:AEZ983049 AMN983049:AOV983049 AWJ983049:AYR983049 BGF983049:BIN983049 BQB983049:BSJ983049 BZX983049:CCF983049 CJT983049:CMB983049 CTP983049:CVX983049 DDL983049:DFT983049 DNH983049:DPP983049 DXD983049:DZL983049 EGZ983049:EJH983049 EQV983049:ETD983049 FAR983049:FCZ983049 FKN983049:FMV983049 FUJ983049:FWR983049 GEF983049:GGN983049 GOB983049:GQJ983049 GXX983049:HAF983049 HHT983049:HKB983049 HRP983049:HTX983049 IBL983049:IDT983049 ILH983049:INP983049 IVD983049:IXL983049 JEZ983049:JHH983049 JOV983049:JRD983049 JYR983049:KAZ983049 KIN983049:KKV983049 KSJ983049:KUR983049 LCF983049:LEN983049 LMB983049:LOJ983049 LVX983049:LYF983049 MFT983049:MIB983049 MPP983049:MRX983049 MZL983049:NBT983049 NJH983049:NLP983049 NTD983049:NVL983049 OCZ983049:OFH983049 OMV983049:OPD983049 OWR983049:OYZ983049 PGN983049:PIV983049 PQJ983049:PSR983049 QAF983049:QCN983049 QKB983049:QMJ983049 QTX983049:QWF983049 RDT983049:RGB983049 RNP983049:RPX983049 RXL983049:RZT983049 SHH983049:SJP983049 SRD983049:STL983049 TAZ983049:TDH983049 TKV983049:TND983049 TUR983049:TWZ983049 UEN983049:UGV983049 UOJ983049:UQR983049 UYF983049:VAN983049 VIB983049:VKJ983049 VRX983049:VUF983049 WBT983049:WEB983049 WLP983049:WNX983049 WVL983049:WXT983049 D65545:BL65545 IZ65545:LH65545 SV65545:VD65545 ACR65545:AEZ65545 AMN65545:AOV65545 AWJ65545:AYR65545 BGF65545:BIN65545 BQB65545:BSJ65545 BZX65545:CCF65545 CJT65545:CMB65545 CTP65545:CVX65545 DDL65545:DFT65545 DNH65545:DPP65545 DXD65545:DZL65545 EGZ65545:EJH65545 EQV65545:ETD65545 FAR65545:FCZ65545 FKN65545:FMV65545 FUJ65545:FWR65545 GEF65545:GGN65545 GOB65545:GQJ65545 GXX65545:HAF65545 HHT65545:HKB65545 HRP65545:HTX65545 IBL65545:IDT65545 ILH65545:INP65545 IVD65545:IXL65545 JEZ65545:JHH65545 JOV65545:JRD65545 JYR65545:KAZ65545 KIN65545:KKV65545 KSJ65545:KUR65545 LCF65545:LEN65545 LMB65545:LOJ65545 LVX65545:LYF65545 MFT65545:MIB65545 MPP65545:MRX65545 MZL65545:NBT65545 NJH65545:NLP65545 NTD65545:NVL65545 OCZ65545:OFH65545 OMV65545:OPD65545 OWR65545:OYZ65545 PGN65545:PIV65545 PQJ65545:PSR65545 QAF65545:QCN65545 QKB65545:QMJ65545 QTX65545:QWF65545 RDT65545:RGB65545 RNP65545:RPX65545 RXL65545:RZT65545 SHH65545:SJP65545 SRD65545:STL65545 TAZ65545:TDH65545 TKV65545:TND65545 TUR65545:TWZ65545 UEN65545:UGV65545 UOJ65545:UQR65545 UYF65545:VAN65545 VIB65545:VKJ65545 VRX65545:VUF65545 WBT65545:WEB65545 WLP65545:WNX65545 WVL65545:WXT65545 D131081:BL131081 IZ131081:LH131081 SV131081:VD131081 ACR131081:AEZ131081 AMN131081:AOV131081 AWJ131081:AYR131081 BGF131081:BIN131081 BQB131081:BSJ131081 BZX131081:CCF131081 CJT131081:CMB131081 CTP131081:CVX131081 DDL131081:DFT131081 DNH131081:DPP131081 DXD131081:DZL131081 EGZ131081:EJH131081 EQV131081:ETD131081 FAR131081:FCZ131081 FKN131081:FMV131081 FUJ131081:FWR131081 GEF131081:GGN131081 GOB131081:GQJ131081 GXX131081:HAF131081 HHT131081:HKB131081 HRP131081:HTX131081 IBL131081:IDT131081 ILH131081:INP131081 IVD131081:IXL131081 JEZ131081:JHH131081 JOV131081:JRD131081 JYR131081:KAZ131081 KIN131081:KKV131081 KSJ131081:KUR131081 LCF131081:LEN131081 LMB131081:LOJ131081 LVX131081:LYF131081 MFT131081:MIB131081 MPP131081:MRX131081 MZL131081:NBT131081 NJH131081:NLP131081 NTD131081:NVL131081 OCZ131081:OFH131081 OMV131081:OPD131081 OWR131081:OYZ131081 PGN131081:PIV131081 PQJ131081:PSR131081 QAF131081:QCN131081 QKB131081:QMJ131081 QTX131081:QWF131081 RDT131081:RGB131081 RNP131081:RPX131081 RXL131081:RZT131081 SHH131081:SJP131081 SRD131081:STL131081 TAZ131081:TDH131081 TKV131081:TND131081 TUR131081:TWZ131081 UEN131081:UGV131081 UOJ131081:UQR131081 UYF131081:VAN131081 VIB131081:VKJ131081 VRX131081:VUF131081 WBT131081:WEB131081 WLP131081:WNX131081 WVL131081:WXT131081 D196617:BL196617 IZ196617:LH196617 SV196617:VD196617 ACR196617:AEZ196617 AMN196617:AOV196617 AWJ196617:AYR196617 BGF196617:BIN196617 BQB196617:BSJ196617 BZX196617:CCF196617 CJT196617:CMB196617 CTP196617:CVX196617 DDL196617:DFT196617 DNH196617:DPP196617 DXD196617:DZL196617 EGZ196617:EJH196617 EQV196617:ETD196617 FAR196617:FCZ196617 FKN196617:FMV196617 FUJ196617:FWR196617 GEF196617:GGN196617 GOB196617:GQJ196617 GXX196617:HAF196617 HHT196617:HKB196617 HRP196617:HTX196617 IBL196617:IDT196617 ILH196617:INP196617 IVD196617:IXL196617 JEZ196617:JHH196617 JOV196617:JRD196617 JYR196617:KAZ196617 KIN196617:KKV196617 KSJ196617:KUR196617 LCF196617:LEN196617 LMB196617:LOJ196617 LVX196617:LYF196617 MFT196617:MIB196617 MPP196617:MRX196617 MZL196617:NBT196617 NJH196617:NLP196617 NTD196617:NVL196617 OCZ196617:OFH196617 OMV196617:OPD196617 OWR196617:OYZ196617 PGN196617:PIV196617 PQJ196617:PSR196617 QAF196617:QCN196617 QKB196617:QMJ196617 QTX196617:QWF196617 RDT196617:RGB196617 RNP196617:RPX196617 RXL196617:RZT196617 SHH196617:SJP196617 SRD196617:STL196617 TAZ196617:TDH196617 TKV196617:TND196617 TUR196617:TWZ196617 UEN196617:UGV196617 UOJ196617:UQR196617 UYF196617:VAN196617 VIB196617:VKJ196617 VRX196617:VUF196617 WBT196617:WEB196617 WLP196617:WNX196617 WVL196617:WXT196617 D262153:BL262153 IZ262153:LH262153 SV262153:VD262153 ACR262153:AEZ262153 AMN262153:AOV262153 AWJ262153:AYR262153 BGF262153:BIN262153 BQB262153:BSJ262153 BZX262153:CCF262153 CJT262153:CMB262153 CTP262153:CVX262153 DDL262153:DFT262153 DNH262153:DPP262153 DXD262153:DZL262153 EGZ262153:EJH262153 EQV262153:ETD262153 FAR262153:FCZ262153 FKN262153:FMV262153 FUJ262153:FWR262153 GEF262153:GGN262153 GOB262153:GQJ262153 GXX262153:HAF262153 HHT262153:HKB262153 HRP262153:HTX262153 IBL262153:IDT262153 ILH262153:INP262153 IVD262153:IXL262153 JEZ262153:JHH262153 JOV262153:JRD262153 JYR262153:KAZ262153 KIN262153:KKV262153 KSJ262153:KUR262153 LCF262153:LEN262153 LMB262153:LOJ262153 LVX262153:LYF262153 MFT262153:MIB262153 MPP262153:MRX262153 MZL262153:NBT262153 NJH262153:NLP262153 NTD262153:NVL262153 OCZ262153:OFH262153 OMV262153:OPD262153 OWR262153:OYZ262153 PGN262153:PIV262153 PQJ262153:PSR262153 QAF262153:QCN262153 QKB262153:QMJ262153 QTX262153:QWF262153 RDT262153:RGB262153 RNP262153:RPX262153 RXL262153:RZT262153 SHH262153:SJP262153 SRD262153:STL262153 TAZ262153:TDH262153 TKV262153:TND262153 TUR262153:TWZ262153 UEN262153:UGV262153 UOJ262153:UQR262153 UYF262153:VAN262153 VIB262153:VKJ262153 VRX262153:VUF262153 WBT262153:WEB262153 WLP262153:WNX262153 WVL262153:WXT262153 D327689:BL327689 IZ327689:LH327689 SV327689:VD327689 ACR327689:AEZ327689 AMN327689:AOV327689 AWJ327689:AYR327689 BGF327689:BIN327689 BQB327689:BSJ327689 BZX327689:CCF327689 CJT327689:CMB327689 CTP327689:CVX327689 DDL327689:DFT327689 DNH327689:DPP327689 DXD327689:DZL327689 EGZ327689:EJH327689 EQV327689:ETD327689 FAR327689:FCZ327689 FKN327689:FMV327689 FUJ327689:FWR327689 GEF327689:GGN327689 GOB327689:GQJ327689 GXX327689:HAF327689 HHT327689:HKB327689 HRP327689:HTX327689 IBL327689:IDT327689 ILH327689:INP327689 IVD327689:IXL327689 JEZ327689:JHH327689 JOV327689:JRD327689 JYR327689:KAZ327689 KIN327689:KKV327689 KSJ327689:KUR327689 LCF327689:LEN327689 LMB327689:LOJ327689 LVX327689:LYF327689 MFT327689:MIB327689 MPP327689:MRX327689 MZL327689:NBT327689 NJH327689:NLP327689 NTD327689:NVL327689 OCZ327689:OFH327689 OMV327689:OPD327689 OWR327689:OYZ327689 PGN327689:PIV327689 PQJ327689:PSR327689 QAF327689:QCN327689 QKB327689:QMJ327689 QTX327689:QWF327689 RDT327689:RGB327689 RNP327689:RPX327689 RXL327689:RZT327689 SHH327689:SJP327689 SRD327689:STL327689 TAZ327689:TDH327689 TKV327689:TND327689 TUR327689:TWZ327689 UEN327689:UGV327689 UOJ327689:UQR327689 UYF327689:VAN327689 VIB327689:VKJ327689 VRX327689:VUF327689 WBT327689:WEB327689 WLP327689:WNX327689 WVL327689:WXT327689 D393225:BL393225 IZ393225:LH393225 SV393225:VD393225 ACR393225:AEZ393225 AMN393225:AOV393225 AWJ393225:AYR393225 BGF393225:BIN393225 BQB393225:BSJ393225 BZX393225:CCF393225 CJT393225:CMB393225 CTP393225:CVX393225 DDL393225:DFT393225 DNH393225:DPP393225 DXD393225:DZL393225 EGZ393225:EJH393225 EQV393225:ETD393225 FAR393225:FCZ393225 FKN393225:FMV393225 FUJ393225:FWR393225 GEF393225:GGN393225 GOB393225:GQJ393225 GXX393225:HAF393225 HHT393225:HKB393225 HRP393225:HTX393225 IBL393225:IDT393225 ILH393225:INP393225 IVD393225:IXL393225 JEZ393225:JHH393225 JOV393225:JRD393225 JYR393225:KAZ393225 KIN393225:KKV393225 KSJ393225:KUR393225 LCF393225:LEN393225 LMB393225:LOJ393225 LVX393225:LYF393225 MFT393225:MIB393225 MPP393225:MRX393225 MZL393225:NBT393225 NJH393225:NLP393225 NTD393225:NVL393225 OCZ393225:OFH393225 OMV393225:OPD393225 OWR393225:OYZ393225 PGN393225:PIV393225 PQJ393225:PSR393225 QAF393225:QCN393225 QKB393225:QMJ393225 QTX393225:QWF393225 RDT393225:RGB393225 RNP393225:RPX393225 RXL393225:RZT393225 SHH393225:SJP393225 SRD393225:STL393225 TAZ393225:TDH393225 TKV393225:TND393225 TUR393225:TWZ393225 UEN393225:UGV393225 UOJ393225:UQR393225 UYF393225:VAN393225 VIB393225:VKJ393225 VRX393225:VUF393225 WBT393225:WEB393225 WLP393225:WNX393225 WVL393225:WXT393225 D458761:BL458761 IZ458761:LH458761 SV458761:VD458761 ACR458761:AEZ458761 AMN458761:AOV458761 AWJ458761:AYR458761 BGF458761:BIN458761 BQB458761:BSJ458761 BZX458761:CCF458761 CJT458761:CMB458761 CTP458761:CVX458761 DDL458761:DFT458761 DNH458761:DPP458761 DXD458761:DZL458761 EGZ458761:EJH458761 EQV458761:ETD458761 FAR458761:FCZ458761 FKN458761:FMV458761 FUJ458761:FWR458761 GEF458761:GGN458761 GOB458761:GQJ458761 GXX458761:HAF458761 HHT458761:HKB458761 HRP458761:HTX458761 IBL458761:IDT458761 ILH458761:INP458761 IVD458761:IXL458761 JEZ458761:JHH458761 JOV458761:JRD458761 JYR458761:KAZ458761 KIN458761:KKV458761 KSJ458761:KUR458761 LCF458761:LEN458761 LMB458761:LOJ458761 LVX458761:LYF458761 MFT458761:MIB458761 MPP458761:MRX458761 MZL458761:NBT458761 NJH458761:NLP458761 NTD458761:NVL458761 OCZ458761:OFH458761 OMV458761:OPD458761 OWR458761:OYZ458761 PGN458761:PIV458761 PQJ458761:PSR458761 QAF458761:QCN458761 QKB458761:QMJ458761 QTX458761:QWF458761 RDT458761:RGB458761 RNP458761:RPX458761 RXL458761:RZT458761 SHH458761:SJP458761 SRD458761:STL458761 TAZ458761:TDH458761 TKV458761:TND458761 TUR458761:TWZ458761 UEN458761:UGV458761 UOJ458761:UQR458761 UYF458761:VAN458761 VIB458761:VKJ458761 VRX458761:VUF458761 WBT458761:WEB458761 WLP458761:WNX458761 WVL458761:WXT458761 D524297:BL524297 IZ524297:LH524297 SV524297:VD524297 ACR524297:AEZ524297 AMN524297:AOV524297 AWJ524297:AYR524297 BGF524297:BIN524297 BQB524297:BSJ524297 BZX524297:CCF524297 CJT524297:CMB524297 CTP524297:CVX524297 DDL524297:DFT524297 DNH524297:DPP524297 DXD524297:DZL524297 EGZ524297:EJH524297 EQV524297:ETD524297 FAR524297:FCZ524297 FKN524297:FMV524297 FUJ524297:FWR524297 GEF524297:GGN524297 GOB524297:GQJ524297 GXX524297:HAF524297 HHT524297:HKB524297 HRP524297:HTX524297 IBL524297:IDT524297 ILH524297:INP524297 IVD524297:IXL524297 JEZ524297:JHH524297 JOV524297:JRD524297 JYR524297:KAZ524297 KIN524297:KKV524297 KSJ524297:KUR524297 LCF524297:LEN524297 LMB524297:LOJ524297 LVX524297:LYF524297 MFT524297:MIB524297 MPP524297:MRX524297 MZL524297:NBT524297 NJH524297:NLP524297 NTD524297:NVL524297 OCZ524297:OFH524297 OMV524297:OPD524297 OWR524297:OYZ524297 PGN524297:PIV524297 PQJ524297:PSR524297 QAF524297:QCN524297 QKB524297:QMJ524297 QTX524297:QWF524297 RDT524297:RGB524297 RNP524297:RPX524297 RXL524297:RZT524297 SHH524297:SJP524297 SRD524297:STL524297 TAZ524297:TDH524297 TKV524297:TND524297 TUR524297:TWZ524297 UEN524297:UGV524297 UOJ524297:UQR524297 UYF524297:VAN524297 VIB524297:VKJ524297 VRX524297:VUF524297 WBT524297:WEB524297 WLP524297:WNX524297 WVL524297:WXT524297 D589833:BL589833 IZ589833:LH589833 SV589833:VD589833 ACR589833:AEZ589833 AMN589833:AOV589833 AWJ589833:AYR589833 BGF589833:BIN589833 BQB589833:BSJ589833 BZX589833:CCF589833 CJT589833:CMB589833 CTP589833:CVX589833 DDL589833:DFT589833 DNH589833:DPP589833 DXD589833:DZL589833 EGZ589833:EJH589833 EQV589833:ETD589833 FAR589833:FCZ589833 FKN589833:FMV589833 FUJ589833:FWR589833 GEF589833:GGN589833 GOB589833:GQJ589833 GXX589833:HAF589833 HHT589833:HKB589833 HRP589833:HTX589833 IBL589833:IDT589833 ILH589833:INP589833 IVD589833:IXL589833 JEZ589833:JHH589833 JOV589833:JRD589833 JYR589833:KAZ589833 KIN589833:KKV589833 KSJ589833:KUR589833 LCF589833:LEN589833 LMB589833:LOJ589833 LVX589833:LYF589833 MFT589833:MIB589833 MPP589833:MRX589833 MZL589833:NBT589833 NJH589833:NLP589833 NTD589833:NVL589833 OCZ589833:OFH589833 OMV589833:OPD589833 OWR589833:OYZ589833 PGN589833:PIV589833 PQJ589833:PSR589833 QAF589833:QCN589833 QKB589833:QMJ589833 QTX589833:QWF589833 RDT589833:RGB589833 RNP589833:RPX589833 RXL589833:RZT589833 SHH589833:SJP589833 SRD589833:STL589833 TAZ589833:TDH589833 TKV589833:TND589833 TUR589833:TWZ589833 UEN589833:UGV589833 UOJ589833:UQR589833 UYF589833:VAN589833 VIB589833:VKJ589833 VRX589833:VUF589833 WBT589833:WEB589833 WLP589833:WNX589833 WVL589833:WXT589833 D655369:BL655369 IZ655369:LH655369 SV655369:VD655369 ACR655369:AEZ655369 AMN655369:AOV655369 AWJ655369:AYR655369 BGF655369:BIN655369 BQB655369:BSJ655369 BZX655369:CCF655369 CJT655369:CMB655369 CTP655369:CVX655369 DDL655369:DFT655369 DNH655369:DPP655369 DXD655369:DZL655369 EGZ655369:EJH655369 EQV655369:ETD655369 FAR655369:FCZ655369 FKN655369:FMV655369 FUJ655369:FWR655369 GEF655369:GGN655369 GOB655369:GQJ655369 GXX655369:HAF655369 HHT655369:HKB655369 HRP655369:HTX655369 IBL655369:IDT655369 ILH655369:INP655369 IVD655369:IXL655369 JEZ655369:JHH655369 JOV655369:JRD655369 JYR655369:KAZ655369 KIN655369:KKV655369 KSJ655369:KUR655369 LCF655369:LEN655369 LMB655369:LOJ655369 LVX655369:LYF655369 MFT655369:MIB655369 MPP655369:MRX655369 MZL655369:NBT655369 NJH655369:NLP655369 NTD655369:NVL655369 OCZ655369:OFH655369 OMV655369:OPD655369 OWR655369:OYZ655369 PGN655369:PIV655369 PQJ655369:PSR655369 QAF655369:QCN655369 QKB655369:QMJ655369 QTX655369:QWF655369 RDT655369:RGB655369 RNP655369:RPX655369 RXL655369:RZT655369 SHH655369:SJP655369 SRD655369:STL655369 TAZ655369:TDH655369 TKV655369:TND655369 TUR655369:TWZ655369 UEN655369:UGV655369 UOJ655369:UQR655369 UYF655369:VAN655369 VIB655369:VKJ655369 VRX655369:VUF655369 WBT655369:WEB655369 WLP655369:WNX655369 WVL655369:WXT655369 D720905:BL720905 IZ720905:LH720905 SV720905:VD720905 ACR720905:AEZ720905 AMN720905:AOV720905 AWJ720905:AYR720905 BGF720905:BIN720905 BQB720905:BSJ720905 BZX720905:CCF720905 CJT720905:CMB720905 CTP720905:CVX720905 DDL720905:DFT720905 DNH720905:DPP720905 DXD720905:DZL720905 EGZ720905:EJH720905 EQV720905:ETD720905 FAR720905:FCZ720905 FKN720905:FMV720905 FUJ720905:FWR720905 GEF720905:GGN720905 GOB720905:GQJ720905 GXX720905:HAF720905 HHT720905:HKB720905 HRP720905:HTX720905 IBL720905:IDT720905 ILH720905:INP720905 IVD720905:IXL720905 JEZ720905:JHH720905 JOV720905:JRD720905 JYR720905:KAZ720905 KIN720905:KKV720905 KSJ720905:KUR720905 LCF720905:LEN720905 LMB720905:LOJ720905 LVX720905:LYF720905 MFT720905:MIB720905 MPP720905:MRX720905 MZL720905:NBT720905 NJH720905:NLP720905 NTD720905:NVL720905 OCZ720905:OFH720905 OMV720905:OPD720905 OWR720905:OYZ720905 PGN720905:PIV720905 PQJ720905:PSR720905 QAF720905:QCN720905 QKB720905:QMJ720905 QTX720905:QWF720905 RDT720905:RGB720905 RNP720905:RPX720905 RXL720905:RZT720905 SHH720905:SJP720905 SRD720905:STL720905 TAZ720905:TDH720905 TKV720905:TND720905 TUR720905:TWZ720905 UEN720905:UGV720905 UOJ720905:UQR720905 UYF720905:VAN720905 VIB720905:VKJ720905 VRX720905:VUF720905 WBT720905:WEB720905 WLP720905:WNX720905 WVL720905:WXT720905 D786441:BL786441 IZ786441:LH786441 SV786441:VD786441 ACR786441:AEZ786441 AMN786441:AOV786441 AWJ786441:AYR786441 BGF786441:BIN786441 BQB786441:BSJ786441 BZX786441:CCF786441 CJT786441:CMB786441 CTP786441:CVX786441 DDL786441:DFT786441 DNH786441:DPP786441 DXD786441:DZL786441 EGZ786441:EJH786441 EQV786441:ETD786441 FAR786441:FCZ786441 FKN786441:FMV786441 FUJ786441:FWR786441 GEF786441:GGN786441 GOB786441:GQJ786441 GXX786441:HAF786441 HHT786441:HKB786441 HRP786441:HTX786441 IBL786441:IDT786441 ILH786441:INP786441 IVD786441:IXL786441 JEZ786441:JHH786441 JOV786441:JRD786441 JYR786441:KAZ786441 KIN786441:KKV786441 KSJ786441:KUR786441 LCF786441:LEN786441 LMB786441:LOJ786441 LVX786441:LYF786441 MFT786441:MIB786441 MPP786441:MRX786441 MZL786441:NBT786441 NJH786441:NLP786441 NTD786441:NVL786441 OCZ786441:OFH786441 OMV786441:OPD786441 OWR786441:OYZ786441 PGN786441:PIV786441 PQJ786441:PSR786441 QAF786441:QCN786441 QKB786441:QMJ786441 QTX786441:QWF786441 RDT786441:RGB786441 RNP786441:RPX786441 RXL786441:RZT786441 SHH786441:SJP786441 SRD786441:STL786441 TAZ786441:TDH786441 TKV786441:TND786441 TUR786441:TWZ786441 UEN786441:UGV786441 UOJ786441:UQR786441 UYF786441:VAN786441 VIB786441:VKJ786441 VRX786441:VUF786441 WBT786441:WEB786441 WLP786441:WNX786441 WVL786441:WXT786441 D851977:BL851977 IZ851977:LH851977 SV851977:VD851977 ACR851977:AEZ851977 AMN851977:AOV851977 AWJ851977:AYR851977 BGF851977:BIN851977 BQB851977:BSJ851977 BZX851977:CCF851977 CJT851977:CMB851977 CTP851977:CVX851977 DDL851977:DFT851977 DNH851977:DPP851977 DXD851977:DZL851977 EGZ851977:EJH851977 EQV851977:ETD851977 FAR851977:FCZ851977 FKN851977:FMV851977 FUJ851977:FWR851977 GEF851977:GGN851977 GOB851977:GQJ851977 GXX851977:HAF851977 HHT851977:HKB851977 HRP851977:HTX851977 IBL851977:IDT851977 ILH851977:INP851977 IVD851977:IXL851977 JEZ851977:JHH851977 JOV851977:JRD851977 JYR851977:KAZ851977 KIN851977:KKV851977 KSJ851977:KUR851977 LCF851977:LEN851977 LMB851977:LOJ851977 LVX851977:LYF851977 MFT851977:MIB851977 MPP851977:MRX851977 MZL851977:NBT851977 NJH851977:NLP851977 NTD851977:NVL851977 OCZ851977:OFH851977 OMV851977:OPD851977 OWR851977:OYZ851977 PGN851977:PIV851977 PQJ851977:PSR851977 QAF851977:QCN851977 QKB851977:QMJ851977 QTX851977:QWF851977 RDT851977:RGB851977 RNP851977:RPX851977 RXL851977:RZT851977 SHH851977:SJP851977 SRD851977:STL851977 TAZ851977:TDH851977 TKV851977:TND851977 TUR851977:TWZ851977 UEN851977:UGV851977 UOJ851977:UQR851977 UYF851977:VAN851977 VIB851977:VKJ851977 VRX851977:VUF851977 WBT851977:WEB851977 WLP851977:WNX851977 WVL851977:WXT851977 D917513:BL917513 IZ917513:LH917513 SV917513:VD917513 ACR917513:AEZ917513 AMN917513:AOV917513 AWJ917513:AYR917513 BGF917513:BIN917513 BQB917513:BSJ917513 BZX917513:CCF917513 CJT917513:CMB917513 CTP917513:CVX917513 DDL917513:DFT917513 DNH917513:DPP917513 DXD917513:DZL917513 EGZ917513:EJH917513 EQV917513:ETD917513 FAR917513:FCZ917513 FKN917513:FMV917513 FUJ917513:FWR917513 GEF917513:GGN917513 GOB917513:GQJ917513 GXX917513:HAF917513 HHT917513:HKB917513 HRP917513:HTX917513 IBL917513:IDT917513 ILH917513:INP917513 IVD917513:IXL917513 JEZ917513:JHH917513 JOV917513:JRD917513 JYR917513:KAZ917513 KIN917513:KKV917513 KSJ917513:KUR917513 LCF917513:LEN917513 LMB917513:LOJ917513 LVX917513:LYF917513 MFT917513:MIB917513 MPP917513:MRX917513 MZL917513:NBT917513 NJH917513:NLP917513 NTD917513:NVL917513 OCZ917513:OFH917513 OMV917513:OPD917513 OWR917513:OYZ917513 PGN917513:PIV917513 PQJ917513:PSR917513 QAF917513:QCN917513 QKB917513:QMJ917513 QTX917513:QWF917513 RDT917513:RGB917513 RNP917513:RPX917513 RXL917513:RZT917513 SHH917513:SJP917513 SRD917513:STL917513 TAZ917513:TDH917513 TKV917513:TND917513 TUR917513:TWZ917513 UEN917513:UGV917513 UOJ917513:UQR917513 UYF917513:VAN917513 VIB917513:VKJ917513 VRX917513:VUF917513 WBT917513:WEB917513 WLP917513:WNX917513 WVL917513:WXT917513 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21C70D3E-8B3C-4138-99AB-2CF61504134F}"/>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C896-E2D4-46F2-8FE0-B89319498BD6}">
  <dimension ref="A1:WXT52"/>
  <sheetViews>
    <sheetView zoomScale="50" zoomScaleNormal="50" workbookViewId="0">
      <selection activeCell="A22" sqref="A22"/>
    </sheetView>
  </sheetViews>
  <sheetFormatPr defaultColWidth="0" defaultRowHeight="17.25" zeroHeight="1" x14ac:dyDescent="0.3"/>
  <cols>
    <col min="1" max="1" width="6.85546875" style="7" bestFit="1" customWidth="1"/>
    <col min="2" max="2" width="38.85546875" style="7" customWidth="1"/>
    <col min="3" max="3" width="82" style="7" customWidth="1"/>
    <col min="4" max="8" width="42.85546875" style="7" customWidth="1"/>
    <col min="9" max="45" width="42.85546875" style="5" customWidth="1"/>
    <col min="46" max="64" width="42.85546875" style="5" hidden="1" customWidth="1"/>
    <col min="65" max="256" width="0" style="5" hidden="1"/>
    <col min="257" max="257" width="6.85546875" style="5" hidden="1" customWidth="1"/>
    <col min="258" max="258" width="38.85546875" style="5" hidden="1" customWidth="1"/>
    <col min="259" max="259" width="82" style="5" hidden="1" customWidth="1"/>
    <col min="260" max="320" width="42.85546875" style="5" hidden="1" customWidth="1"/>
    <col min="321" max="512" width="0" style="5" hidden="1"/>
    <col min="513" max="513" width="6.85546875" style="5" hidden="1" customWidth="1"/>
    <col min="514" max="514" width="38.85546875" style="5" hidden="1" customWidth="1"/>
    <col min="515" max="515" width="82" style="5" hidden="1" customWidth="1"/>
    <col min="516" max="576" width="42.85546875" style="5" hidden="1" customWidth="1"/>
    <col min="577" max="768" width="0" style="5" hidden="1"/>
    <col min="769" max="769" width="6.85546875" style="5" hidden="1" customWidth="1"/>
    <col min="770" max="770" width="38.85546875" style="5" hidden="1" customWidth="1"/>
    <col min="771" max="771" width="82" style="5" hidden="1" customWidth="1"/>
    <col min="772" max="832" width="42.85546875" style="5" hidden="1" customWidth="1"/>
    <col min="833" max="1024" width="0" style="5" hidden="1"/>
    <col min="1025" max="1025" width="6.85546875" style="5" hidden="1" customWidth="1"/>
    <col min="1026" max="1026" width="38.85546875" style="5" hidden="1" customWidth="1"/>
    <col min="1027" max="1027" width="82" style="5" hidden="1" customWidth="1"/>
    <col min="1028" max="1088" width="42.85546875" style="5" hidden="1" customWidth="1"/>
    <col min="1089" max="1280" width="0" style="5" hidden="1"/>
    <col min="1281" max="1281" width="6.85546875" style="5" hidden="1" customWidth="1"/>
    <col min="1282" max="1282" width="38.85546875" style="5" hidden="1" customWidth="1"/>
    <col min="1283" max="1283" width="82" style="5" hidden="1" customWidth="1"/>
    <col min="1284" max="1344" width="42.85546875" style="5" hidden="1" customWidth="1"/>
    <col min="1345" max="1536" width="0" style="5" hidden="1"/>
    <col min="1537" max="1537" width="6.85546875" style="5" hidden="1" customWidth="1"/>
    <col min="1538" max="1538" width="38.85546875" style="5" hidden="1" customWidth="1"/>
    <col min="1539" max="1539" width="82" style="5" hidden="1" customWidth="1"/>
    <col min="1540" max="1600" width="42.85546875" style="5" hidden="1" customWidth="1"/>
    <col min="1601" max="1792" width="0" style="5" hidden="1"/>
    <col min="1793" max="1793" width="6.85546875" style="5" hidden="1" customWidth="1"/>
    <col min="1794" max="1794" width="38.85546875" style="5" hidden="1" customWidth="1"/>
    <col min="1795" max="1795" width="82" style="5" hidden="1" customWidth="1"/>
    <col min="1796" max="1856" width="42.85546875" style="5" hidden="1" customWidth="1"/>
    <col min="1857" max="2048" width="0" style="5" hidden="1"/>
    <col min="2049" max="2049" width="6.85546875" style="5" hidden="1" customWidth="1"/>
    <col min="2050" max="2050" width="38.85546875" style="5" hidden="1" customWidth="1"/>
    <col min="2051" max="2051" width="82" style="5" hidden="1" customWidth="1"/>
    <col min="2052" max="2112" width="42.85546875" style="5" hidden="1" customWidth="1"/>
    <col min="2113" max="2304" width="0" style="5" hidden="1"/>
    <col min="2305" max="2305" width="6.85546875" style="5" hidden="1" customWidth="1"/>
    <col min="2306" max="2306" width="38.85546875" style="5" hidden="1" customWidth="1"/>
    <col min="2307" max="2307" width="82" style="5" hidden="1" customWidth="1"/>
    <col min="2308" max="2368" width="42.85546875" style="5" hidden="1" customWidth="1"/>
    <col min="2369" max="2560" width="0" style="5" hidden="1"/>
    <col min="2561" max="2561" width="6.85546875" style="5" hidden="1" customWidth="1"/>
    <col min="2562" max="2562" width="38.85546875" style="5" hidden="1" customWidth="1"/>
    <col min="2563" max="2563" width="82" style="5" hidden="1" customWidth="1"/>
    <col min="2564" max="2624" width="42.85546875" style="5" hidden="1" customWidth="1"/>
    <col min="2625" max="2816" width="0" style="5" hidden="1"/>
    <col min="2817" max="2817" width="6.85546875" style="5" hidden="1" customWidth="1"/>
    <col min="2818" max="2818" width="38.85546875" style="5" hidden="1" customWidth="1"/>
    <col min="2819" max="2819" width="82" style="5" hidden="1" customWidth="1"/>
    <col min="2820" max="2880" width="42.85546875" style="5" hidden="1" customWidth="1"/>
    <col min="2881" max="3072" width="0" style="5" hidden="1"/>
    <col min="3073" max="3073" width="6.85546875" style="5" hidden="1" customWidth="1"/>
    <col min="3074" max="3074" width="38.85546875" style="5" hidden="1" customWidth="1"/>
    <col min="3075" max="3075" width="82" style="5" hidden="1" customWidth="1"/>
    <col min="3076" max="3136" width="42.85546875" style="5" hidden="1" customWidth="1"/>
    <col min="3137" max="3328" width="0" style="5" hidden="1"/>
    <col min="3329" max="3329" width="6.85546875" style="5" hidden="1" customWidth="1"/>
    <col min="3330" max="3330" width="38.85546875" style="5" hidden="1" customWidth="1"/>
    <col min="3331" max="3331" width="82" style="5" hidden="1" customWidth="1"/>
    <col min="3332" max="3392" width="42.85546875" style="5" hidden="1" customWidth="1"/>
    <col min="3393" max="3584" width="0" style="5" hidden="1"/>
    <col min="3585" max="3585" width="6.85546875" style="5" hidden="1" customWidth="1"/>
    <col min="3586" max="3586" width="38.85546875" style="5" hidden="1" customWidth="1"/>
    <col min="3587" max="3587" width="82" style="5" hidden="1" customWidth="1"/>
    <col min="3588" max="3648" width="42.85546875" style="5" hidden="1" customWidth="1"/>
    <col min="3649" max="3840" width="0" style="5" hidden="1"/>
    <col min="3841" max="3841" width="6.85546875" style="5" hidden="1" customWidth="1"/>
    <col min="3842" max="3842" width="38.85546875" style="5" hidden="1" customWidth="1"/>
    <col min="3843" max="3843" width="82" style="5" hidden="1" customWidth="1"/>
    <col min="3844" max="3904" width="42.85546875" style="5" hidden="1" customWidth="1"/>
    <col min="3905" max="4096" width="0" style="5" hidden="1"/>
    <col min="4097" max="4097" width="6.85546875" style="5" hidden="1" customWidth="1"/>
    <col min="4098" max="4098" width="38.85546875" style="5" hidden="1" customWidth="1"/>
    <col min="4099" max="4099" width="82" style="5" hidden="1" customWidth="1"/>
    <col min="4100" max="4160" width="42.85546875" style="5" hidden="1" customWidth="1"/>
    <col min="4161" max="4352" width="0" style="5" hidden="1"/>
    <col min="4353" max="4353" width="6.85546875" style="5" hidden="1" customWidth="1"/>
    <col min="4354" max="4354" width="38.85546875" style="5" hidden="1" customWidth="1"/>
    <col min="4355" max="4355" width="82" style="5" hidden="1" customWidth="1"/>
    <col min="4356" max="4416" width="42.85546875" style="5" hidden="1" customWidth="1"/>
    <col min="4417" max="4608" width="0" style="5" hidden="1"/>
    <col min="4609" max="4609" width="6.85546875" style="5" hidden="1" customWidth="1"/>
    <col min="4610" max="4610" width="38.85546875" style="5" hidden="1" customWidth="1"/>
    <col min="4611" max="4611" width="82" style="5" hidden="1" customWidth="1"/>
    <col min="4612" max="4672" width="42.85546875" style="5" hidden="1" customWidth="1"/>
    <col min="4673" max="4864" width="0" style="5" hidden="1"/>
    <col min="4865" max="4865" width="6.85546875" style="5" hidden="1" customWidth="1"/>
    <col min="4866" max="4866" width="38.85546875" style="5" hidden="1" customWidth="1"/>
    <col min="4867" max="4867" width="82" style="5" hidden="1" customWidth="1"/>
    <col min="4868" max="4928" width="42.85546875" style="5" hidden="1" customWidth="1"/>
    <col min="4929" max="5120" width="0" style="5" hidden="1"/>
    <col min="5121" max="5121" width="6.85546875" style="5" hidden="1" customWidth="1"/>
    <col min="5122" max="5122" width="38.85546875" style="5" hidden="1" customWidth="1"/>
    <col min="5123" max="5123" width="82" style="5" hidden="1" customWidth="1"/>
    <col min="5124" max="5184" width="42.85546875" style="5" hidden="1" customWidth="1"/>
    <col min="5185" max="5376" width="0" style="5" hidden="1"/>
    <col min="5377" max="5377" width="6.85546875" style="5" hidden="1" customWidth="1"/>
    <col min="5378" max="5378" width="38.85546875" style="5" hidden="1" customWidth="1"/>
    <col min="5379" max="5379" width="82" style="5" hidden="1" customWidth="1"/>
    <col min="5380" max="5440" width="42.85546875" style="5" hidden="1" customWidth="1"/>
    <col min="5441" max="5632" width="0" style="5" hidden="1"/>
    <col min="5633" max="5633" width="6.85546875" style="5" hidden="1" customWidth="1"/>
    <col min="5634" max="5634" width="38.85546875" style="5" hidden="1" customWidth="1"/>
    <col min="5635" max="5635" width="82" style="5" hidden="1" customWidth="1"/>
    <col min="5636" max="5696" width="42.85546875" style="5" hidden="1" customWidth="1"/>
    <col min="5697" max="5888" width="0" style="5" hidden="1"/>
    <col min="5889" max="5889" width="6.85546875" style="5" hidden="1" customWidth="1"/>
    <col min="5890" max="5890" width="38.85546875" style="5" hidden="1" customWidth="1"/>
    <col min="5891" max="5891" width="82" style="5" hidden="1" customWidth="1"/>
    <col min="5892" max="5952" width="42.85546875" style="5" hidden="1" customWidth="1"/>
    <col min="5953" max="6144" width="0" style="5" hidden="1"/>
    <col min="6145" max="6145" width="6.85546875" style="5" hidden="1" customWidth="1"/>
    <col min="6146" max="6146" width="38.85546875" style="5" hidden="1" customWidth="1"/>
    <col min="6147" max="6147" width="82" style="5" hidden="1" customWidth="1"/>
    <col min="6148" max="6208" width="42.85546875" style="5" hidden="1" customWidth="1"/>
    <col min="6209" max="6400" width="0" style="5" hidden="1"/>
    <col min="6401" max="6401" width="6.85546875" style="5" hidden="1" customWidth="1"/>
    <col min="6402" max="6402" width="38.85546875" style="5" hidden="1" customWidth="1"/>
    <col min="6403" max="6403" width="82" style="5" hidden="1" customWidth="1"/>
    <col min="6404" max="6464" width="42.85546875" style="5" hidden="1" customWidth="1"/>
    <col min="6465" max="6656" width="0" style="5" hidden="1"/>
    <col min="6657" max="6657" width="6.85546875" style="5" hidden="1" customWidth="1"/>
    <col min="6658" max="6658" width="38.85546875" style="5" hidden="1" customWidth="1"/>
    <col min="6659" max="6659" width="82" style="5" hidden="1" customWidth="1"/>
    <col min="6660" max="6720" width="42.85546875" style="5" hidden="1" customWidth="1"/>
    <col min="6721" max="6912" width="0" style="5" hidden="1"/>
    <col min="6913" max="6913" width="6.85546875" style="5" hidden="1" customWidth="1"/>
    <col min="6914" max="6914" width="38.85546875" style="5" hidden="1" customWidth="1"/>
    <col min="6915" max="6915" width="82" style="5" hidden="1" customWidth="1"/>
    <col min="6916" max="6976" width="42.85546875" style="5" hidden="1" customWidth="1"/>
    <col min="6977" max="7168" width="0" style="5" hidden="1"/>
    <col min="7169" max="7169" width="6.85546875" style="5" hidden="1" customWidth="1"/>
    <col min="7170" max="7170" width="38.85546875" style="5" hidden="1" customWidth="1"/>
    <col min="7171" max="7171" width="82" style="5" hidden="1" customWidth="1"/>
    <col min="7172" max="7232" width="42.85546875" style="5" hidden="1" customWidth="1"/>
    <col min="7233" max="7424" width="0" style="5" hidden="1"/>
    <col min="7425" max="7425" width="6.85546875" style="5" hidden="1" customWidth="1"/>
    <col min="7426" max="7426" width="38.85546875" style="5" hidden="1" customWidth="1"/>
    <col min="7427" max="7427" width="82" style="5" hidden="1" customWidth="1"/>
    <col min="7428" max="7488" width="42.85546875" style="5" hidden="1" customWidth="1"/>
    <col min="7489" max="7680" width="0" style="5" hidden="1"/>
    <col min="7681" max="7681" width="6.85546875" style="5" hidden="1" customWidth="1"/>
    <col min="7682" max="7682" width="38.85546875" style="5" hidden="1" customWidth="1"/>
    <col min="7683" max="7683" width="82" style="5" hidden="1" customWidth="1"/>
    <col min="7684" max="7744" width="42.85546875" style="5" hidden="1" customWidth="1"/>
    <col min="7745" max="7936" width="0" style="5" hidden="1"/>
    <col min="7937" max="7937" width="6.85546875" style="5" hidden="1" customWidth="1"/>
    <col min="7938" max="7938" width="38.85546875" style="5" hidden="1" customWidth="1"/>
    <col min="7939" max="7939" width="82" style="5" hidden="1" customWidth="1"/>
    <col min="7940" max="8000" width="42.85546875" style="5" hidden="1" customWidth="1"/>
    <col min="8001" max="8192" width="0" style="5" hidden="1"/>
    <col min="8193" max="8193" width="6.85546875" style="5" hidden="1" customWidth="1"/>
    <col min="8194" max="8194" width="38.85546875" style="5" hidden="1" customWidth="1"/>
    <col min="8195" max="8195" width="82" style="5" hidden="1" customWidth="1"/>
    <col min="8196" max="8256" width="42.85546875" style="5" hidden="1" customWidth="1"/>
    <col min="8257" max="8448" width="0" style="5" hidden="1"/>
    <col min="8449" max="8449" width="6.85546875" style="5" hidden="1" customWidth="1"/>
    <col min="8450" max="8450" width="38.85546875" style="5" hidden="1" customWidth="1"/>
    <col min="8451" max="8451" width="82" style="5" hidden="1" customWidth="1"/>
    <col min="8452" max="8512" width="42.85546875" style="5" hidden="1" customWidth="1"/>
    <col min="8513" max="8704" width="0" style="5" hidden="1"/>
    <col min="8705" max="8705" width="6.85546875" style="5" hidden="1" customWidth="1"/>
    <col min="8706" max="8706" width="38.85546875" style="5" hidden="1" customWidth="1"/>
    <col min="8707" max="8707" width="82" style="5" hidden="1" customWidth="1"/>
    <col min="8708" max="8768" width="42.85546875" style="5" hidden="1" customWidth="1"/>
    <col min="8769" max="8960" width="0" style="5" hidden="1"/>
    <col min="8961" max="8961" width="6.85546875" style="5" hidden="1" customWidth="1"/>
    <col min="8962" max="8962" width="38.85546875" style="5" hidden="1" customWidth="1"/>
    <col min="8963" max="8963" width="82" style="5" hidden="1" customWidth="1"/>
    <col min="8964" max="9024" width="42.85546875" style="5" hidden="1" customWidth="1"/>
    <col min="9025" max="9216" width="0" style="5" hidden="1"/>
    <col min="9217" max="9217" width="6.85546875" style="5" hidden="1" customWidth="1"/>
    <col min="9218" max="9218" width="38.85546875" style="5" hidden="1" customWidth="1"/>
    <col min="9219" max="9219" width="82" style="5" hidden="1" customWidth="1"/>
    <col min="9220" max="9280" width="42.85546875" style="5" hidden="1" customWidth="1"/>
    <col min="9281" max="9472" width="0" style="5" hidden="1"/>
    <col min="9473" max="9473" width="6.85546875" style="5" hidden="1" customWidth="1"/>
    <col min="9474" max="9474" width="38.85546875" style="5" hidden="1" customWidth="1"/>
    <col min="9475" max="9475" width="82" style="5" hidden="1" customWidth="1"/>
    <col min="9476" max="9536" width="42.85546875" style="5" hidden="1" customWidth="1"/>
    <col min="9537" max="9728" width="0" style="5" hidden="1"/>
    <col min="9729" max="9729" width="6.85546875" style="5" hidden="1" customWidth="1"/>
    <col min="9730" max="9730" width="38.85546875" style="5" hidden="1" customWidth="1"/>
    <col min="9731" max="9731" width="82" style="5" hidden="1" customWidth="1"/>
    <col min="9732" max="9792" width="42.85546875" style="5" hidden="1" customWidth="1"/>
    <col min="9793" max="9984" width="0" style="5" hidden="1"/>
    <col min="9985" max="9985" width="6.85546875" style="5" hidden="1" customWidth="1"/>
    <col min="9986" max="9986" width="38.85546875" style="5" hidden="1" customWidth="1"/>
    <col min="9987" max="9987" width="82" style="5" hidden="1" customWidth="1"/>
    <col min="9988" max="10048" width="42.85546875" style="5" hidden="1" customWidth="1"/>
    <col min="10049" max="10240" width="0" style="5" hidden="1"/>
    <col min="10241" max="10241" width="6.85546875" style="5" hidden="1" customWidth="1"/>
    <col min="10242" max="10242" width="38.85546875" style="5" hidden="1" customWidth="1"/>
    <col min="10243" max="10243" width="82" style="5" hidden="1" customWidth="1"/>
    <col min="10244" max="10304" width="42.85546875" style="5" hidden="1" customWidth="1"/>
    <col min="10305" max="10496" width="0" style="5" hidden="1"/>
    <col min="10497" max="10497" width="6.85546875" style="5" hidden="1" customWidth="1"/>
    <col min="10498" max="10498" width="38.85546875" style="5" hidden="1" customWidth="1"/>
    <col min="10499" max="10499" width="82" style="5" hidden="1" customWidth="1"/>
    <col min="10500" max="10560" width="42.85546875" style="5" hidden="1" customWidth="1"/>
    <col min="10561" max="10752" width="0" style="5" hidden="1"/>
    <col min="10753" max="10753" width="6.85546875" style="5" hidden="1" customWidth="1"/>
    <col min="10754" max="10754" width="38.85546875" style="5" hidden="1" customWidth="1"/>
    <col min="10755" max="10755" width="82" style="5" hidden="1" customWidth="1"/>
    <col min="10756" max="10816" width="42.85546875" style="5" hidden="1" customWidth="1"/>
    <col min="10817" max="11008" width="0" style="5" hidden="1"/>
    <col min="11009" max="11009" width="6.85546875" style="5" hidden="1" customWidth="1"/>
    <col min="11010" max="11010" width="38.85546875" style="5" hidden="1" customWidth="1"/>
    <col min="11011" max="11011" width="82" style="5" hidden="1" customWidth="1"/>
    <col min="11012" max="11072" width="42.85546875" style="5" hidden="1" customWidth="1"/>
    <col min="11073" max="11264" width="0" style="5" hidden="1"/>
    <col min="11265" max="11265" width="6.85546875" style="5" hidden="1" customWidth="1"/>
    <col min="11266" max="11266" width="38.85546875" style="5" hidden="1" customWidth="1"/>
    <col min="11267" max="11267" width="82" style="5" hidden="1" customWidth="1"/>
    <col min="11268" max="11328" width="42.85546875" style="5" hidden="1" customWidth="1"/>
    <col min="11329" max="11520" width="0" style="5" hidden="1"/>
    <col min="11521" max="11521" width="6.85546875" style="5" hidden="1" customWidth="1"/>
    <col min="11522" max="11522" width="38.85546875" style="5" hidden="1" customWidth="1"/>
    <col min="11523" max="11523" width="82" style="5" hidden="1" customWidth="1"/>
    <col min="11524" max="11584" width="42.85546875" style="5" hidden="1" customWidth="1"/>
    <col min="11585" max="11776" width="0" style="5" hidden="1"/>
    <col min="11777" max="11777" width="6.85546875" style="5" hidden="1" customWidth="1"/>
    <col min="11778" max="11778" width="38.85546875" style="5" hidden="1" customWidth="1"/>
    <col min="11779" max="11779" width="82" style="5" hidden="1" customWidth="1"/>
    <col min="11780" max="11840" width="42.85546875" style="5" hidden="1" customWidth="1"/>
    <col min="11841" max="12032" width="0" style="5" hidden="1"/>
    <col min="12033" max="12033" width="6.85546875" style="5" hidden="1" customWidth="1"/>
    <col min="12034" max="12034" width="38.85546875" style="5" hidden="1" customWidth="1"/>
    <col min="12035" max="12035" width="82" style="5" hidden="1" customWidth="1"/>
    <col min="12036" max="12096" width="42.85546875" style="5" hidden="1" customWidth="1"/>
    <col min="12097" max="12288" width="0" style="5" hidden="1"/>
    <col min="12289" max="12289" width="6.85546875" style="5" hidden="1" customWidth="1"/>
    <col min="12290" max="12290" width="38.85546875" style="5" hidden="1" customWidth="1"/>
    <col min="12291" max="12291" width="82" style="5" hidden="1" customWidth="1"/>
    <col min="12292" max="12352" width="42.85546875" style="5" hidden="1" customWidth="1"/>
    <col min="12353" max="12544" width="0" style="5" hidden="1"/>
    <col min="12545" max="12545" width="6.85546875" style="5" hidden="1" customWidth="1"/>
    <col min="12546" max="12546" width="38.85546875" style="5" hidden="1" customWidth="1"/>
    <col min="12547" max="12547" width="82" style="5" hidden="1" customWidth="1"/>
    <col min="12548" max="12608" width="42.85546875" style="5" hidden="1" customWidth="1"/>
    <col min="12609" max="12800" width="0" style="5" hidden="1"/>
    <col min="12801" max="12801" width="6.85546875" style="5" hidden="1" customWidth="1"/>
    <col min="12802" max="12802" width="38.85546875" style="5" hidden="1" customWidth="1"/>
    <col min="12803" max="12803" width="82" style="5" hidden="1" customWidth="1"/>
    <col min="12804" max="12864" width="42.85546875" style="5" hidden="1" customWidth="1"/>
    <col min="12865" max="13056" width="0" style="5" hidden="1"/>
    <col min="13057" max="13057" width="6.85546875" style="5" hidden="1" customWidth="1"/>
    <col min="13058" max="13058" width="38.85546875" style="5" hidden="1" customWidth="1"/>
    <col min="13059" max="13059" width="82" style="5" hidden="1" customWidth="1"/>
    <col min="13060" max="13120" width="42.85546875" style="5" hidden="1" customWidth="1"/>
    <col min="13121" max="13312" width="0" style="5" hidden="1"/>
    <col min="13313" max="13313" width="6.85546875" style="5" hidden="1" customWidth="1"/>
    <col min="13314" max="13314" width="38.85546875" style="5" hidden="1" customWidth="1"/>
    <col min="13315" max="13315" width="82" style="5" hidden="1" customWidth="1"/>
    <col min="13316" max="13376" width="42.85546875" style="5" hidden="1" customWidth="1"/>
    <col min="13377" max="13568" width="0" style="5" hidden="1"/>
    <col min="13569" max="13569" width="6.85546875" style="5" hidden="1" customWidth="1"/>
    <col min="13570" max="13570" width="38.85546875" style="5" hidden="1" customWidth="1"/>
    <col min="13571" max="13571" width="82" style="5" hidden="1" customWidth="1"/>
    <col min="13572" max="13632" width="42.85546875" style="5" hidden="1" customWidth="1"/>
    <col min="13633" max="13824" width="0" style="5" hidden="1"/>
    <col min="13825" max="13825" width="6.85546875" style="5" hidden="1" customWidth="1"/>
    <col min="13826" max="13826" width="38.85546875" style="5" hidden="1" customWidth="1"/>
    <col min="13827" max="13827" width="82" style="5" hidden="1" customWidth="1"/>
    <col min="13828" max="13888" width="42.85546875" style="5" hidden="1" customWidth="1"/>
    <col min="13889" max="14080" width="0" style="5" hidden="1"/>
    <col min="14081" max="14081" width="6.85546875" style="5" hidden="1" customWidth="1"/>
    <col min="14082" max="14082" width="38.85546875" style="5" hidden="1" customWidth="1"/>
    <col min="14083" max="14083" width="82" style="5" hidden="1" customWidth="1"/>
    <col min="14084" max="14144" width="42.85546875" style="5" hidden="1" customWidth="1"/>
    <col min="14145" max="14336" width="0" style="5" hidden="1"/>
    <col min="14337" max="14337" width="6.85546875" style="5" hidden="1" customWidth="1"/>
    <col min="14338" max="14338" width="38.85546875" style="5" hidden="1" customWidth="1"/>
    <col min="14339" max="14339" width="82" style="5" hidden="1" customWidth="1"/>
    <col min="14340" max="14400" width="42.85546875" style="5" hidden="1" customWidth="1"/>
    <col min="14401" max="14592" width="0" style="5" hidden="1"/>
    <col min="14593" max="14593" width="6.85546875" style="5" hidden="1" customWidth="1"/>
    <col min="14594" max="14594" width="38.85546875" style="5" hidden="1" customWidth="1"/>
    <col min="14595" max="14595" width="82" style="5" hidden="1" customWidth="1"/>
    <col min="14596" max="14656" width="42.85546875" style="5" hidden="1" customWidth="1"/>
    <col min="14657" max="14848" width="0" style="5" hidden="1"/>
    <col min="14849" max="14849" width="6.85546875" style="5" hidden="1" customWidth="1"/>
    <col min="14850" max="14850" width="38.85546875" style="5" hidden="1" customWidth="1"/>
    <col min="14851" max="14851" width="82" style="5" hidden="1" customWidth="1"/>
    <col min="14852" max="14912" width="42.85546875" style="5" hidden="1" customWidth="1"/>
    <col min="14913" max="15104" width="0" style="5" hidden="1"/>
    <col min="15105" max="15105" width="6.85546875" style="5" hidden="1" customWidth="1"/>
    <col min="15106" max="15106" width="38.85546875" style="5" hidden="1" customWidth="1"/>
    <col min="15107" max="15107" width="82" style="5" hidden="1" customWidth="1"/>
    <col min="15108" max="15168" width="42.85546875" style="5" hidden="1" customWidth="1"/>
    <col min="15169" max="15360" width="0" style="5" hidden="1"/>
    <col min="15361" max="15361" width="6.85546875" style="5" hidden="1" customWidth="1"/>
    <col min="15362" max="15362" width="38.85546875" style="5" hidden="1" customWidth="1"/>
    <col min="15363" max="15363" width="82" style="5" hidden="1" customWidth="1"/>
    <col min="15364" max="15424" width="42.85546875" style="5" hidden="1" customWidth="1"/>
    <col min="15425" max="15616" width="0" style="5" hidden="1"/>
    <col min="15617" max="15617" width="6.85546875" style="5" hidden="1" customWidth="1"/>
    <col min="15618" max="15618" width="38.85546875" style="5" hidden="1" customWidth="1"/>
    <col min="15619" max="15619" width="82" style="5" hidden="1" customWidth="1"/>
    <col min="15620" max="15680" width="42.85546875" style="5" hidden="1" customWidth="1"/>
    <col min="15681" max="15872" width="0" style="5" hidden="1"/>
    <col min="15873" max="15873" width="6.85546875" style="5" hidden="1" customWidth="1"/>
    <col min="15874" max="15874" width="38.85546875" style="5" hidden="1" customWidth="1"/>
    <col min="15875" max="15875" width="82" style="5" hidden="1" customWidth="1"/>
    <col min="15876" max="15936" width="42.85546875" style="5" hidden="1" customWidth="1"/>
    <col min="15937" max="16128" width="0" style="5" hidden="1"/>
    <col min="16129" max="16129" width="6.85546875" style="5" hidden="1" customWidth="1"/>
    <col min="16130" max="16130" width="38.85546875" style="5" hidden="1" customWidth="1"/>
    <col min="16131" max="16131" width="82" style="5" hidden="1" customWidth="1"/>
    <col min="16132" max="16192" width="42.85546875" style="5" hidden="1" customWidth="1"/>
    <col min="16193" max="16384" width="0" style="5" hidden="1"/>
  </cols>
  <sheetData>
    <row r="1" spans="1:64" x14ac:dyDescent="0.3">
      <c r="A1" s="102" t="s">
        <v>957</v>
      </c>
      <c r="B1" s="3" t="s">
        <v>222</v>
      </c>
      <c r="C1" s="3"/>
      <c r="D1" s="56"/>
      <c r="E1" s="56"/>
      <c r="F1" s="56"/>
      <c r="G1" s="56"/>
      <c r="H1" s="56"/>
      <c r="I1" s="56"/>
      <c r="J1" s="56"/>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22.7" customHeight="1" x14ac:dyDescent="0.3">
      <c r="A2" s="164" t="s">
        <v>223</v>
      </c>
      <c r="B2" s="165"/>
      <c r="C2" s="58" t="s">
        <v>517</v>
      </c>
      <c r="D2" s="59"/>
      <c r="E2" s="59"/>
      <c r="F2" s="59"/>
      <c r="G2" s="59"/>
      <c r="H2" s="59"/>
      <c r="I2" s="59"/>
      <c r="J2" s="59"/>
      <c r="K2" s="59"/>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row>
    <row r="3" spans="1:64" ht="22.7" customHeight="1" x14ac:dyDescent="0.3">
      <c r="A3" s="164" t="s">
        <v>224</v>
      </c>
      <c r="B3" s="165"/>
      <c r="C3" s="58" t="s">
        <v>939</v>
      </c>
      <c r="D3" s="59"/>
      <c r="E3" s="59"/>
      <c r="F3" s="59"/>
      <c r="G3" s="59"/>
      <c r="H3" s="59"/>
      <c r="I3" s="59"/>
      <c r="J3" s="59"/>
      <c r="K3" s="59"/>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2.7" customHeight="1" x14ac:dyDescent="0.3">
      <c r="A4" s="164" t="s">
        <v>225</v>
      </c>
      <c r="B4" s="165"/>
      <c r="C4" s="58" t="s">
        <v>34</v>
      </c>
      <c r="D4" s="59"/>
      <c r="E4" s="59"/>
      <c r="F4" s="59"/>
      <c r="G4" s="59"/>
      <c r="H4" s="59"/>
      <c r="I4" s="59"/>
      <c r="J4" s="59"/>
      <c r="K4" s="59"/>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22.7" customHeight="1" x14ac:dyDescent="0.3">
      <c r="A5" s="164" t="s">
        <v>226</v>
      </c>
      <c r="B5" s="165"/>
      <c r="C5" s="58">
        <v>2025</v>
      </c>
      <c r="D5" s="59"/>
      <c r="E5" s="59"/>
      <c r="F5" s="59"/>
      <c r="G5" s="59"/>
      <c r="H5" s="59"/>
      <c r="I5" s="59"/>
      <c r="J5" s="59"/>
      <c r="K5" s="59"/>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7" customHeight="1" x14ac:dyDescent="0.3">
      <c r="A6" s="164" t="s">
        <v>227</v>
      </c>
      <c r="B6" s="165"/>
      <c r="C6" s="99">
        <v>46066</v>
      </c>
      <c r="D6" s="59"/>
      <c r="E6" s="59"/>
      <c r="F6" s="59"/>
      <c r="G6" s="59"/>
      <c r="H6" s="59"/>
      <c r="I6" s="59"/>
      <c r="J6" s="59"/>
      <c r="K6" s="59"/>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17.45" customHeight="1" x14ac:dyDescent="0.3">
      <c r="A7" s="154" t="s">
        <v>228</v>
      </c>
      <c r="B7" s="61"/>
      <c r="C7" s="61"/>
      <c r="D7" s="61"/>
      <c r="E7" s="61"/>
      <c r="F7" s="61"/>
      <c r="G7" s="61"/>
      <c r="H7" s="61"/>
      <c r="I7" s="61"/>
      <c r="J7" s="61"/>
      <c r="K7" s="61"/>
      <c r="L7" s="61"/>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row>
    <row r="8" spans="1:64" ht="14.45" customHeight="1" x14ac:dyDescent="0.3">
      <c r="A8" s="156" t="s">
        <v>229</v>
      </c>
      <c r="B8" s="41"/>
      <c r="C8" s="41"/>
      <c r="D8" s="41"/>
      <c r="E8" s="41"/>
      <c r="F8" s="41"/>
      <c r="G8" s="41"/>
      <c r="H8" s="41"/>
      <c r="I8" s="41"/>
      <c r="J8" s="41"/>
      <c r="K8" s="41"/>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row>
    <row r="9" spans="1:64" s="7" customFormat="1" ht="27.6" customHeight="1" x14ac:dyDescent="0.3">
      <c r="A9" s="23" t="s">
        <v>11</v>
      </c>
      <c r="B9" s="11" t="s">
        <v>12</v>
      </c>
      <c r="C9" s="11" t="s">
        <v>13</v>
      </c>
      <c r="D9" s="103" t="s">
        <v>230</v>
      </c>
      <c r="E9" s="103" t="s">
        <v>231</v>
      </c>
      <c r="F9" s="103" t="s">
        <v>232</v>
      </c>
      <c r="G9" s="103" t="s">
        <v>233</v>
      </c>
      <c r="H9" s="103" t="s">
        <v>234</v>
      </c>
      <c r="I9" s="103" t="s">
        <v>235</v>
      </c>
      <c r="J9" s="103" t="s">
        <v>236</v>
      </c>
      <c r="K9" s="103" t="s">
        <v>237</v>
      </c>
      <c r="L9" s="103" t="s">
        <v>238</v>
      </c>
      <c r="M9" s="103" t="s">
        <v>239</v>
      </c>
      <c r="N9" s="103" t="s">
        <v>240</v>
      </c>
      <c r="O9" s="103" t="s">
        <v>241</v>
      </c>
      <c r="P9" s="103" t="s">
        <v>242</v>
      </c>
      <c r="Q9" s="103" t="s">
        <v>243</v>
      </c>
      <c r="R9" s="103" t="s">
        <v>244</v>
      </c>
      <c r="S9" s="103" t="s">
        <v>245</v>
      </c>
      <c r="T9" s="103" t="s">
        <v>246</v>
      </c>
      <c r="U9" s="103" t="s">
        <v>247</v>
      </c>
      <c r="V9" s="103" t="s">
        <v>248</v>
      </c>
      <c r="W9" s="103" t="s">
        <v>249</v>
      </c>
      <c r="X9" s="103" t="s">
        <v>250</v>
      </c>
      <c r="Y9" s="103" t="s">
        <v>251</v>
      </c>
      <c r="Z9" s="103" t="s">
        <v>252</v>
      </c>
      <c r="AA9" s="103" t="s">
        <v>253</v>
      </c>
      <c r="AB9" s="103" t="s">
        <v>254</v>
      </c>
      <c r="AC9" s="103" t="s">
        <v>255</v>
      </c>
      <c r="AD9" s="103" t="s">
        <v>256</v>
      </c>
      <c r="AE9" s="103" t="s">
        <v>257</v>
      </c>
      <c r="AF9" s="103" t="s">
        <v>258</v>
      </c>
      <c r="AG9" s="103" t="s">
        <v>259</v>
      </c>
      <c r="AH9" s="103" t="s">
        <v>260</v>
      </c>
      <c r="AI9" s="103" t="s">
        <v>261</v>
      </c>
      <c r="AJ9" s="103" t="s">
        <v>262</v>
      </c>
      <c r="AK9" s="103" t="s">
        <v>263</v>
      </c>
      <c r="AL9" s="103" t="s">
        <v>264</v>
      </c>
      <c r="AM9" s="103" t="s">
        <v>265</v>
      </c>
      <c r="AN9" s="103" t="s">
        <v>266</v>
      </c>
      <c r="AO9" s="103" t="s">
        <v>267</v>
      </c>
      <c r="AP9" s="103" t="s">
        <v>268</v>
      </c>
      <c r="AQ9" s="103" t="s">
        <v>269</v>
      </c>
      <c r="AR9" s="103" t="s">
        <v>270</v>
      </c>
      <c r="AS9" s="103" t="s">
        <v>271</v>
      </c>
    </row>
    <row r="10" spans="1:64" s="7" customFormat="1" ht="27.6" customHeight="1" x14ac:dyDescent="0.3">
      <c r="A10" s="104" t="s">
        <v>272</v>
      </c>
      <c r="B10" s="18" t="s">
        <v>273</v>
      </c>
      <c r="C10" s="105" t="s">
        <v>274</v>
      </c>
      <c r="D10" s="100" t="s">
        <v>275</v>
      </c>
      <c r="E10" s="100" t="s">
        <v>275</v>
      </c>
      <c r="F10" s="100" t="s">
        <v>275</v>
      </c>
      <c r="G10" s="100" t="s">
        <v>275</v>
      </c>
      <c r="H10" s="100" t="s">
        <v>275</v>
      </c>
      <c r="I10" s="100" t="s">
        <v>275</v>
      </c>
      <c r="J10" s="100" t="s">
        <v>275</v>
      </c>
      <c r="K10" s="100" t="s">
        <v>275</v>
      </c>
      <c r="L10" s="100" t="s">
        <v>275</v>
      </c>
      <c r="M10" s="100" t="s">
        <v>276</v>
      </c>
      <c r="N10" s="100" t="s">
        <v>276</v>
      </c>
      <c r="O10" s="100" t="s">
        <v>276</v>
      </c>
      <c r="P10" s="100" t="s">
        <v>276</v>
      </c>
      <c r="Q10" s="100" t="s">
        <v>276</v>
      </c>
      <c r="R10" s="100" t="s">
        <v>276</v>
      </c>
      <c r="S10" s="100" t="s">
        <v>276</v>
      </c>
      <c r="T10" s="100" t="s">
        <v>276</v>
      </c>
      <c r="U10" s="100" t="s">
        <v>276</v>
      </c>
      <c r="V10" s="100" t="s">
        <v>276</v>
      </c>
      <c r="W10" s="100" t="s">
        <v>276</v>
      </c>
      <c r="X10" s="100" t="s">
        <v>276</v>
      </c>
      <c r="Y10" s="100" t="s">
        <v>276</v>
      </c>
      <c r="Z10" s="100" t="s">
        <v>276</v>
      </c>
      <c r="AA10" s="100" t="s">
        <v>276</v>
      </c>
      <c r="AB10" s="100" t="s">
        <v>276</v>
      </c>
      <c r="AC10" s="100" t="s">
        <v>276</v>
      </c>
      <c r="AD10" s="100" t="s">
        <v>277</v>
      </c>
      <c r="AE10" s="100" t="s">
        <v>277</v>
      </c>
      <c r="AF10" s="100" t="s">
        <v>277</v>
      </c>
      <c r="AG10" s="100" t="s">
        <v>278</v>
      </c>
      <c r="AH10" s="100" t="s">
        <v>278</v>
      </c>
      <c r="AI10" s="100" t="s">
        <v>278</v>
      </c>
      <c r="AJ10" s="100" t="s">
        <v>278</v>
      </c>
      <c r="AK10" s="100" t="s">
        <v>278</v>
      </c>
      <c r="AL10" s="100" t="s">
        <v>279</v>
      </c>
      <c r="AM10" s="100" t="s">
        <v>279</v>
      </c>
      <c r="AN10" s="100" t="s">
        <v>279</v>
      </c>
      <c r="AO10" s="100" t="s">
        <v>279</v>
      </c>
      <c r="AP10" s="100" t="s">
        <v>279</v>
      </c>
      <c r="AQ10" s="100" t="s">
        <v>279</v>
      </c>
      <c r="AR10" s="100" t="s">
        <v>279</v>
      </c>
      <c r="AS10" s="100" t="s">
        <v>279</v>
      </c>
    </row>
    <row r="11" spans="1:64" s="7" customFormat="1" ht="27.6" customHeight="1" x14ac:dyDescent="0.3">
      <c r="A11" s="104" t="s">
        <v>280</v>
      </c>
      <c r="B11" s="18" t="s">
        <v>281</v>
      </c>
      <c r="C11" s="105" t="s">
        <v>282</v>
      </c>
      <c r="D11" s="67" t="s">
        <v>283</v>
      </c>
      <c r="E11" s="67" t="s">
        <v>283</v>
      </c>
      <c r="F11" s="67" t="s">
        <v>511</v>
      </c>
      <c r="G11" s="67" t="s">
        <v>511</v>
      </c>
      <c r="H11" s="67" t="s">
        <v>511</v>
      </c>
      <c r="I11" s="67" t="s">
        <v>511</v>
      </c>
      <c r="J11" s="67" t="s">
        <v>511</v>
      </c>
      <c r="K11" s="67" t="s">
        <v>283</v>
      </c>
      <c r="L11" s="67" t="s">
        <v>283</v>
      </c>
      <c r="M11" s="100" t="s">
        <v>285</v>
      </c>
      <c r="N11" s="100" t="s">
        <v>285</v>
      </c>
      <c r="O11" s="100" t="s">
        <v>286</v>
      </c>
      <c r="P11" s="100" t="s">
        <v>286</v>
      </c>
      <c r="Q11" s="100" t="s">
        <v>286</v>
      </c>
      <c r="R11" s="100" t="s">
        <v>285</v>
      </c>
      <c r="S11" s="100" t="s">
        <v>285</v>
      </c>
      <c r="T11" s="100" t="s">
        <v>287</v>
      </c>
      <c r="U11" s="100" t="s">
        <v>287</v>
      </c>
      <c r="V11" s="100" t="s">
        <v>288</v>
      </c>
      <c r="W11" s="100" t="s">
        <v>289</v>
      </c>
      <c r="X11" s="100" t="s">
        <v>290</v>
      </c>
      <c r="Y11" s="100" t="s">
        <v>291</v>
      </c>
      <c r="Z11" s="100" t="s">
        <v>292</v>
      </c>
      <c r="AA11" s="100" t="s">
        <v>293</v>
      </c>
      <c r="AB11" s="100" t="s">
        <v>292</v>
      </c>
      <c r="AC11" s="100" t="s">
        <v>294</v>
      </c>
      <c r="AD11" s="100" t="s">
        <v>297</v>
      </c>
      <c r="AE11" s="100" t="s">
        <v>298</v>
      </c>
      <c r="AF11" s="100" t="s">
        <v>299</v>
      </c>
      <c r="AG11" s="100" t="s">
        <v>300</v>
      </c>
      <c r="AH11" s="100" t="s">
        <v>301</v>
      </c>
      <c r="AI11" s="100" t="s">
        <v>302</v>
      </c>
      <c r="AJ11" s="100" t="s">
        <v>303</v>
      </c>
      <c r="AK11" s="100" t="s">
        <v>304</v>
      </c>
      <c r="AL11" s="100" t="s">
        <v>305</v>
      </c>
      <c r="AM11" s="100" t="s">
        <v>306</v>
      </c>
      <c r="AN11" s="100" t="s">
        <v>307</v>
      </c>
      <c r="AO11" s="100" t="s">
        <v>308</v>
      </c>
      <c r="AP11" s="100" t="s">
        <v>309</v>
      </c>
      <c r="AQ11" s="100" t="s">
        <v>310</v>
      </c>
      <c r="AR11" s="100" t="s">
        <v>311</v>
      </c>
      <c r="AS11" s="100" t="s">
        <v>312</v>
      </c>
    </row>
    <row r="12" spans="1:64" s="7" customFormat="1" ht="27.6" customHeight="1" x14ac:dyDescent="0.3">
      <c r="A12" s="104" t="s">
        <v>313</v>
      </c>
      <c r="B12" s="18" t="s">
        <v>314</v>
      </c>
      <c r="C12" s="106" t="s">
        <v>315</v>
      </c>
      <c r="D12" s="107" t="s">
        <v>151</v>
      </c>
      <c r="E12" s="107" t="s">
        <v>155</v>
      </c>
      <c r="F12" s="107" t="s">
        <v>167</v>
      </c>
      <c r="G12" s="107" t="s">
        <v>170</v>
      </c>
      <c r="H12" s="107" t="s">
        <v>158</v>
      </c>
      <c r="I12" s="107" t="s">
        <v>161</v>
      </c>
      <c r="J12" s="107" t="s">
        <v>164</v>
      </c>
      <c r="K12" s="107" t="s">
        <v>173</v>
      </c>
      <c r="L12" s="107" t="s">
        <v>316</v>
      </c>
      <c r="M12" s="107" t="s">
        <v>151</v>
      </c>
      <c r="N12" s="107" t="s">
        <v>155</v>
      </c>
      <c r="O12" s="107" t="s">
        <v>167</v>
      </c>
      <c r="P12" s="107" t="s">
        <v>170</v>
      </c>
      <c r="Q12" s="107" t="s">
        <v>158</v>
      </c>
      <c r="R12" s="107" t="s">
        <v>161</v>
      </c>
      <c r="S12" s="107" t="s">
        <v>164</v>
      </c>
      <c r="T12" s="107" t="s">
        <v>161</v>
      </c>
      <c r="U12" s="107" t="s">
        <v>164</v>
      </c>
      <c r="V12" s="107" t="s">
        <v>317</v>
      </c>
      <c r="W12" s="107" t="s">
        <v>316</v>
      </c>
      <c r="X12" s="107" t="s">
        <v>316</v>
      </c>
      <c r="Y12" s="107" t="s">
        <v>316</v>
      </c>
      <c r="Z12" s="107" t="s">
        <v>151</v>
      </c>
      <c r="AA12" s="107" t="s">
        <v>151</v>
      </c>
      <c r="AB12" s="107" t="s">
        <v>155</v>
      </c>
      <c r="AC12" s="107" t="s">
        <v>318</v>
      </c>
      <c r="AD12" s="107" t="s">
        <v>319</v>
      </c>
      <c r="AE12" s="107" t="s">
        <v>320</v>
      </c>
      <c r="AF12" s="107"/>
      <c r="AG12" s="107"/>
      <c r="AH12" s="107"/>
      <c r="AI12" s="107"/>
      <c r="AJ12" s="107" t="s">
        <v>161</v>
      </c>
      <c r="AK12" s="107" t="s">
        <v>164</v>
      </c>
      <c r="AL12" s="107"/>
      <c r="AM12" s="107"/>
      <c r="AN12" s="107"/>
      <c r="AO12" s="107"/>
      <c r="AP12" s="107"/>
      <c r="AQ12" s="107"/>
      <c r="AR12" s="107"/>
      <c r="AS12" s="107"/>
    </row>
    <row r="13" spans="1:64" s="7" customFormat="1" ht="27.6" customHeight="1" x14ac:dyDescent="0.3">
      <c r="A13" s="104" t="s">
        <v>321</v>
      </c>
      <c r="B13" s="108" t="s">
        <v>322</v>
      </c>
      <c r="C13" s="109" t="s">
        <v>323</v>
      </c>
      <c r="D13" s="107" t="s">
        <v>324</v>
      </c>
      <c r="E13" s="107" t="s">
        <v>325</v>
      </c>
      <c r="F13" s="107" t="s">
        <v>324</v>
      </c>
      <c r="G13" s="107" t="s">
        <v>325</v>
      </c>
      <c r="H13" s="107" t="s">
        <v>326</v>
      </c>
      <c r="I13" s="107" t="s">
        <v>324</v>
      </c>
      <c r="J13" s="107" t="s">
        <v>325</v>
      </c>
      <c r="K13" s="107" t="s">
        <v>326</v>
      </c>
      <c r="L13" s="107" t="s">
        <v>326</v>
      </c>
      <c r="M13" s="107" t="s">
        <v>324</v>
      </c>
      <c r="N13" s="107" t="s">
        <v>325</v>
      </c>
      <c r="O13" s="107" t="s">
        <v>324</v>
      </c>
      <c r="P13" s="107" t="s">
        <v>325</v>
      </c>
      <c r="Q13" s="107" t="s">
        <v>326</v>
      </c>
      <c r="R13" s="107" t="s">
        <v>324</v>
      </c>
      <c r="S13" s="107" t="s">
        <v>325</v>
      </c>
      <c r="T13" s="107" t="s">
        <v>324</v>
      </c>
      <c r="U13" s="107" t="s">
        <v>325</v>
      </c>
      <c r="V13" s="107" t="s">
        <v>326</v>
      </c>
      <c r="W13" s="107" t="s">
        <v>326</v>
      </c>
      <c r="X13" s="107" t="s">
        <v>326</v>
      </c>
      <c r="Y13" s="107" t="s">
        <v>326</v>
      </c>
      <c r="Z13" s="107" t="s">
        <v>324</v>
      </c>
      <c r="AA13" s="107" t="s">
        <v>324</v>
      </c>
      <c r="AB13" s="107" t="s">
        <v>325</v>
      </c>
      <c r="AC13" s="107" t="s">
        <v>327</v>
      </c>
      <c r="AD13" s="107" t="s">
        <v>326</v>
      </c>
      <c r="AE13" s="107" t="s">
        <v>326</v>
      </c>
      <c r="AF13" s="107" t="s">
        <v>326</v>
      </c>
      <c r="AG13" s="107" t="s">
        <v>326</v>
      </c>
      <c r="AH13" s="107" t="s">
        <v>326</v>
      </c>
      <c r="AI13" s="107" t="s">
        <v>326</v>
      </c>
      <c r="AJ13" s="107" t="s">
        <v>324</v>
      </c>
      <c r="AK13" s="107" t="s">
        <v>325</v>
      </c>
      <c r="AL13" s="107" t="s">
        <v>326</v>
      </c>
      <c r="AM13" s="107" t="s">
        <v>326</v>
      </c>
      <c r="AN13" s="107" t="s">
        <v>326</v>
      </c>
      <c r="AO13" s="107" t="s">
        <v>326</v>
      </c>
      <c r="AP13" s="107" t="s">
        <v>326</v>
      </c>
      <c r="AQ13" s="107" t="s">
        <v>326</v>
      </c>
      <c r="AR13" s="107" t="s">
        <v>326</v>
      </c>
      <c r="AS13" s="107" t="s">
        <v>326</v>
      </c>
    </row>
    <row r="14" spans="1:64" s="7" customFormat="1" ht="27.6" customHeight="1" thickBot="1" x14ac:dyDescent="0.35">
      <c r="A14" s="110" t="s">
        <v>328</v>
      </c>
      <c r="B14" s="111" t="s">
        <v>329</v>
      </c>
      <c r="C14" s="112" t="s">
        <v>330</v>
      </c>
      <c r="D14" s="70" t="s">
        <v>331</v>
      </c>
      <c r="E14" s="70" t="s">
        <v>331</v>
      </c>
      <c r="F14" s="70" t="s">
        <v>333</v>
      </c>
      <c r="G14" s="70" t="s">
        <v>333</v>
      </c>
      <c r="H14" s="70" t="s">
        <v>333</v>
      </c>
      <c r="I14" s="70" t="s">
        <v>333</v>
      </c>
      <c r="J14" s="70" t="s">
        <v>333</v>
      </c>
      <c r="K14" s="70" t="s">
        <v>331</v>
      </c>
      <c r="L14" s="70" t="s">
        <v>331</v>
      </c>
      <c r="M14" s="70" t="s">
        <v>331</v>
      </c>
      <c r="N14" s="70" t="s">
        <v>331</v>
      </c>
      <c r="O14" s="70" t="s">
        <v>331</v>
      </c>
      <c r="P14" s="70" t="s">
        <v>331</v>
      </c>
      <c r="Q14" s="70" t="s">
        <v>331</v>
      </c>
      <c r="R14" s="70" t="s">
        <v>331</v>
      </c>
      <c r="S14" s="70" t="s">
        <v>331</v>
      </c>
      <c r="T14" s="70" t="s">
        <v>331</v>
      </c>
      <c r="U14" s="70" t="s">
        <v>331</v>
      </c>
      <c r="V14" s="70" t="s">
        <v>331</v>
      </c>
      <c r="W14" s="70" t="s">
        <v>331</v>
      </c>
      <c r="X14" s="70" t="s">
        <v>331</v>
      </c>
      <c r="Y14" s="70" t="s">
        <v>331</v>
      </c>
      <c r="Z14" s="70" t="s">
        <v>331</v>
      </c>
      <c r="AA14" s="70" t="s">
        <v>331</v>
      </c>
      <c r="AB14" s="70" t="s">
        <v>331</v>
      </c>
      <c r="AC14" s="70" t="s">
        <v>333</v>
      </c>
      <c r="AD14" s="70" t="s">
        <v>331</v>
      </c>
      <c r="AE14" s="70" t="s">
        <v>331</v>
      </c>
      <c r="AF14" s="70" t="s">
        <v>331</v>
      </c>
      <c r="AG14" s="70" t="s">
        <v>331</v>
      </c>
      <c r="AH14" s="70" t="s">
        <v>331</v>
      </c>
      <c r="AI14" s="70" t="s">
        <v>331</v>
      </c>
      <c r="AJ14" s="70" t="s">
        <v>331</v>
      </c>
      <c r="AK14" s="70" t="s">
        <v>331</v>
      </c>
      <c r="AL14" s="70" t="s">
        <v>331</v>
      </c>
      <c r="AM14" s="70" t="s">
        <v>331</v>
      </c>
      <c r="AN14" s="70" t="s">
        <v>331</v>
      </c>
      <c r="AO14" s="70" t="s">
        <v>331</v>
      </c>
      <c r="AP14" s="70" t="s">
        <v>331</v>
      </c>
      <c r="AQ14" s="70" t="s">
        <v>331</v>
      </c>
      <c r="AR14" s="70" t="s">
        <v>331</v>
      </c>
      <c r="AS14" s="70" t="s">
        <v>331</v>
      </c>
    </row>
    <row r="15" spans="1:64" ht="36" customHeight="1" x14ac:dyDescent="0.3">
      <c r="A15" s="154" t="s">
        <v>335</v>
      </c>
      <c r="B15" s="61"/>
      <c r="C15" s="61"/>
      <c r="D15" s="63"/>
      <c r="E15" s="63"/>
      <c r="F15" s="63"/>
      <c r="G15" s="63"/>
      <c r="H15" s="63"/>
      <c r="I15" s="63"/>
      <c r="J15" s="63"/>
      <c r="K15" s="63"/>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row>
    <row r="16" spans="1:64" ht="60.6" customHeight="1" x14ac:dyDescent="0.3">
      <c r="A16" s="155" t="s">
        <v>336</v>
      </c>
      <c r="B16" s="64"/>
      <c r="C16" s="64"/>
      <c r="D16" s="64"/>
      <c r="E16" s="64"/>
      <c r="F16" s="64"/>
      <c r="G16" s="64"/>
      <c r="H16" s="64"/>
      <c r="I16" s="64"/>
      <c r="J16" s="64"/>
      <c r="K16" s="64"/>
      <c r="L16" s="65"/>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row>
    <row r="17" spans="1:64" ht="47.25" customHeight="1" x14ac:dyDescent="0.3">
      <c r="A17" s="23" t="s">
        <v>11</v>
      </c>
      <c r="B17" s="11" t="s">
        <v>12</v>
      </c>
      <c r="C17" s="11" t="s">
        <v>13</v>
      </c>
      <c r="D17" s="113" t="s">
        <v>337</v>
      </c>
      <c r="E17" s="113" t="s">
        <v>338</v>
      </c>
      <c r="F17" s="66" t="s">
        <v>339</v>
      </c>
      <c r="G17" s="66" t="s">
        <v>340</v>
      </c>
      <c r="H17" s="66" t="s">
        <v>341</v>
      </c>
      <c r="I17" s="66" t="s">
        <v>342</v>
      </c>
      <c r="J17" s="66" t="s">
        <v>343</v>
      </c>
      <c r="K17" s="66" t="s">
        <v>344</v>
      </c>
      <c r="L17" s="66" t="s">
        <v>345</v>
      </c>
      <c r="M17" s="66" t="s">
        <v>346</v>
      </c>
    </row>
    <row r="18" spans="1:64" ht="82.7" customHeight="1" x14ac:dyDescent="0.3">
      <c r="A18" s="12" t="s">
        <v>347</v>
      </c>
      <c r="B18" s="18" t="s">
        <v>348</v>
      </c>
      <c r="C18" s="106" t="s">
        <v>349</v>
      </c>
      <c r="D18" s="114" t="s">
        <v>350</v>
      </c>
      <c r="E18" s="114" t="s">
        <v>351</v>
      </c>
      <c r="F18" s="67" t="s">
        <v>513</v>
      </c>
      <c r="G18" s="67" t="s">
        <v>513</v>
      </c>
      <c r="H18" s="67" t="s">
        <v>353</v>
      </c>
      <c r="I18" s="67" t="s">
        <v>353</v>
      </c>
      <c r="J18" s="67" t="s">
        <v>353</v>
      </c>
      <c r="K18" s="67" t="s">
        <v>353</v>
      </c>
      <c r="L18" s="67" t="s">
        <v>353</v>
      </c>
      <c r="M18" s="100" t="s">
        <v>519</v>
      </c>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row>
    <row r="19" spans="1:64" ht="82.7" customHeight="1" x14ac:dyDescent="0.3">
      <c r="A19" s="115" t="s">
        <v>354</v>
      </c>
      <c r="B19" s="29" t="s">
        <v>355</v>
      </c>
      <c r="C19" s="116" t="s">
        <v>356</v>
      </c>
      <c r="D19" s="117" t="s">
        <v>357</v>
      </c>
      <c r="E19" s="117" t="s">
        <v>358</v>
      </c>
      <c r="F19" s="69" t="s">
        <v>357</v>
      </c>
      <c r="G19" s="69" t="s">
        <v>357</v>
      </c>
      <c r="H19" s="69" t="s">
        <v>352</v>
      </c>
      <c r="I19" s="69" t="s">
        <v>352</v>
      </c>
      <c r="J19" s="69" t="s">
        <v>352</v>
      </c>
      <c r="K19" s="69" t="s">
        <v>352</v>
      </c>
      <c r="L19" s="69" t="s">
        <v>352</v>
      </c>
      <c r="M19" s="69" t="s">
        <v>357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row>
    <row r="20" spans="1:64" ht="82.7" customHeight="1" thickBot="1" x14ac:dyDescent="0.35">
      <c r="A20" s="118" t="s">
        <v>360</v>
      </c>
      <c r="B20" s="111" t="s">
        <v>361</v>
      </c>
      <c r="C20" s="119" t="s">
        <v>362</v>
      </c>
      <c r="D20" s="120" t="s">
        <v>189</v>
      </c>
      <c r="E20" s="121" t="s">
        <v>363</v>
      </c>
      <c r="F20" s="70" t="s">
        <v>520</v>
      </c>
      <c r="G20" s="70" t="s">
        <v>520</v>
      </c>
      <c r="H20" s="71" t="s">
        <v>189</v>
      </c>
      <c r="I20" s="71" t="s">
        <v>189</v>
      </c>
      <c r="J20" s="71" t="s">
        <v>189</v>
      </c>
      <c r="K20" s="72" t="s">
        <v>189</v>
      </c>
      <c r="L20" s="71" t="s">
        <v>189</v>
      </c>
      <c r="M20" s="71" t="s">
        <v>520</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row>
    <row r="21" spans="1:64" x14ac:dyDescent="0.3">
      <c r="A21" s="6" t="s">
        <v>364</v>
      </c>
      <c r="B21" s="63"/>
      <c r="C21" s="63"/>
      <c r="D21" s="36"/>
      <c r="E21" s="36"/>
      <c r="F21" s="5"/>
      <c r="G21" s="5"/>
      <c r="H21" s="5"/>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row>
    <row r="22" spans="1:64" ht="35.450000000000003" customHeight="1" thickBot="1" x14ac:dyDescent="0.35">
      <c r="A22" s="30" t="s">
        <v>365</v>
      </c>
      <c r="B22" s="73"/>
      <c r="C22" s="73"/>
      <c r="D22" s="73"/>
      <c r="E22" s="73"/>
      <c r="F22" s="73"/>
      <c r="G22" s="73"/>
      <c r="H22" s="62"/>
      <c r="I22" s="62"/>
      <c r="J22" s="62"/>
      <c r="K22" s="62"/>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row>
    <row r="23" spans="1:64" ht="18" thickBot="1" x14ac:dyDescent="0.35">
      <c r="A23" s="23" t="s">
        <v>11</v>
      </c>
      <c r="B23" s="11" t="s">
        <v>12</v>
      </c>
      <c r="C23" s="11" t="s">
        <v>13</v>
      </c>
      <c r="D23" s="123" t="s">
        <v>366</v>
      </c>
      <c r="E23" s="123" t="s">
        <v>367</v>
      </c>
      <c r="F23" s="103" t="s">
        <v>368</v>
      </c>
      <c r="G23" s="103" t="s">
        <v>369</v>
      </c>
      <c r="H23" s="124" t="s">
        <v>370</v>
      </c>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6"/>
      <c r="AU23" s="77"/>
      <c r="AV23" s="77"/>
      <c r="AW23" s="77"/>
      <c r="AX23" s="77"/>
      <c r="AY23" s="77"/>
      <c r="AZ23" s="77"/>
      <c r="BA23" s="77"/>
      <c r="BB23" s="77"/>
      <c r="BC23" s="77"/>
      <c r="BD23" s="77"/>
      <c r="BE23" s="77"/>
      <c r="BF23" s="77"/>
      <c r="BG23" s="77"/>
      <c r="BH23" s="77"/>
      <c r="BI23" s="77"/>
      <c r="BJ23" s="77"/>
      <c r="BK23" s="77"/>
      <c r="BL23" s="77"/>
    </row>
    <row r="24" spans="1:64" s="26" customFormat="1" ht="35.25" thickBot="1" x14ac:dyDescent="0.3">
      <c r="A24" s="12" t="s">
        <v>408</v>
      </c>
      <c r="B24" s="18" t="s">
        <v>409</v>
      </c>
      <c r="C24" s="125" t="s">
        <v>410</v>
      </c>
      <c r="D24" s="126" t="s">
        <v>411</v>
      </c>
      <c r="E24" s="126" t="s">
        <v>412</v>
      </c>
      <c r="F24" s="85" t="s">
        <v>940</v>
      </c>
      <c r="G24" s="85" t="s">
        <v>514</v>
      </c>
      <c r="H24" s="78" t="s">
        <v>572</v>
      </c>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37"/>
      <c r="AU24" s="79"/>
      <c r="AV24" s="79"/>
      <c r="AW24" s="79"/>
      <c r="AX24" s="79"/>
      <c r="AY24" s="79"/>
      <c r="AZ24" s="79"/>
      <c r="BA24" s="79"/>
      <c r="BB24" s="79"/>
      <c r="BC24" s="79"/>
      <c r="BD24" s="79"/>
      <c r="BE24" s="79"/>
      <c r="BF24" s="79"/>
      <c r="BG24" s="79"/>
      <c r="BH24" s="79"/>
      <c r="BI24" s="79"/>
      <c r="BJ24" s="79"/>
      <c r="BK24" s="79"/>
      <c r="BL24" s="79"/>
    </row>
    <row r="25" spans="1:64" s="26" customFormat="1" ht="52.5" hidden="1" thickBot="1" x14ac:dyDescent="0.3">
      <c r="A25" s="12" t="s">
        <v>413</v>
      </c>
      <c r="B25" s="18" t="s">
        <v>414</v>
      </c>
      <c r="C25" s="125" t="s">
        <v>415</v>
      </c>
      <c r="D25" s="126" t="s">
        <v>416</v>
      </c>
      <c r="E25" s="126" t="s">
        <v>416</v>
      </c>
      <c r="F25" s="85" t="s">
        <v>416</v>
      </c>
      <c r="G25" s="85" t="s">
        <v>416</v>
      </c>
      <c r="H25" s="78" t="s">
        <v>416</v>
      </c>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37"/>
      <c r="AU25" s="79"/>
      <c r="AV25" s="79"/>
      <c r="AW25" s="79"/>
      <c r="AX25" s="79"/>
      <c r="AY25" s="79"/>
      <c r="AZ25" s="79"/>
      <c r="BA25" s="79"/>
      <c r="BB25" s="79"/>
      <c r="BC25" s="79"/>
      <c r="BD25" s="79"/>
      <c r="BE25" s="79"/>
      <c r="BF25" s="79"/>
      <c r="BG25" s="79"/>
      <c r="BH25" s="79"/>
      <c r="BI25" s="79"/>
      <c r="BJ25" s="79"/>
      <c r="BK25" s="79"/>
      <c r="BL25" s="79"/>
    </row>
    <row r="26" spans="1:64" s="26" customFormat="1" ht="244.7" hidden="1" customHeight="1" x14ac:dyDescent="0.25">
      <c r="A26" s="12" t="s">
        <v>417</v>
      </c>
      <c r="B26" s="18" t="s">
        <v>418</v>
      </c>
      <c r="C26" s="125" t="s">
        <v>956</v>
      </c>
      <c r="D26" s="127" t="s">
        <v>419</v>
      </c>
      <c r="E26" s="127" t="s">
        <v>420</v>
      </c>
      <c r="F26" s="85" t="s">
        <v>420</v>
      </c>
      <c r="G26" s="85" t="s">
        <v>420</v>
      </c>
      <c r="H26" s="78" t="s">
        <v>420</v>
      </c>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37"/>
      <c r="AU26" s="79"/>
      <c r="AV26" s="79"/>
      <c r="AW26" s="79"/>
      <c r="AX26" s="79"/>
      <c r="AY26" s="79"/>
      <c r="AZ26" s="79"/>
      <c r="BA26" s="79"/>
      <c r="BB26" s="79"/>
      <c r="BC26" s="79"/>
      <c r="BD26" s="79"/>
      <c r="BE26" s="79"/>
      <c r="BF26" s="79"/>
      <c r="BG26" s="79"/>
      <c r="BH26" s="79"/>
      <c r="BI26" s="79"/>
      <c r="BJ26" s="79"/>
      <c r="BK26" s="79"/>
      <c r="BL26" s="79"/>
    </row>
    <row r="27" spans="1:64" ht="18" hidden="1" thickBot="1" x14ac:dyDescent="0.35">
      <c r="A27" s="12" t="s">
        <v>421</v>
      </c>
      <c r="B27" s="18" t="s">
        <v>422</v>
      </c>
      <c r="C27" s="125" t="s">
        <v>423</v>
      </c>
      <c r="D27" s="128"/>
      <c r="E27" s="128" t="s">
        <v>153</v>
      </c>
      <c r="F27" s="86" t="s">
        <v>153</v>
      </c>
      <c r="G27" s="86" t="s">
        <v>153</v>
      </c>
      <c r="H27" s="80" t="s">
        <v>153</v>
      </c>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53"/>
      <c r="AU27" s="81"/>
      <c r="AV27" s="81"/>
      <c r="AW27" s="81"/>
      <c r="AX27" s="81"/>
      <c r="AY27" s="81"/>
      <c r="AZ27" s="81"/>
      <c r="BA27" s="81"/>
      <c r="BB27" s="81"/>
      <c r="BC27" s="81"/>
      <c r="BD27" s="81"/>
      <c r="BE27" s="81"/>
      <c r="BF27" s="81"/>
      <c r="BG27" s="81"/>
      <c r="BH27" s="81"/>
      <c r="BI27" s="81"/>
      <c r="BJ27" s="81"/>
      <c r="BK27" s="81"/>
      <c r="BL27" s="81"/>
    </row>
    <row r="28" spans="1:64" ht="18" hidden="1" thickBot="1" x14ac:dyDescent="0.35">
      <c r="A28" s="12" t="s">
        <v>424</v>
      </c>
      <c r="B28" s="18" t="s">
        <v>425</v>
      </c>
      <c r="C28" s="129" t="s">
        <v>426</v>
      </c>
      <c r="D28" s="128"/>
      <c r="E28" s="128" t="s">
        <v>153</v>
      </c>
      <c r="F28" s="86" t="s">
        <v>153</v>
      </c>
      <c r="G28" s="86" t="s">
        <v>153</v>
      </c>
      <c r="H28" s="80" t="s">
        <v>153</v>
      </c>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53"/>
      <c r="AU28" s="81"/>
      <c r="AV28" s="81"/>
      <c r="AW28" s="81"/>
      <c r="AX28" s="81"/>
      <c r="AY28" s="81"/>
      <c r="AZ28" s="81"/>
      <c r="BA28" s="81"/>
      <c r="BB28" s="81"/>
      <c r="BC28" s="81"/>
      <c r="BD28" s="81"/>
      <c r="BE28" s="81"/>
      <c r="BF28" s="81"/>
      <c r="BG28" s="81"/>
      <c r="BH28" s="81"/>
      <c r="BI28" s="81"/>
      <c r="BJ28" s="81"/>
      <c r="BK28" s="81"/>
      <c r="BL28" s="81"/>
    </row>
    <row r="29" spans="1:64" ht="18" hidden="1" thickBot="1" x14ac:dyDescent="0.35">
      <c r="A29" s="12" t="s">
        <v>427</v>
      </c>
      <c r="B29" s="18" t="s">
        <v>428</v>
      </c>
      <c r="C29" s="125" t="s">
        <v>429</v>
      </c>
      <c r="D29" s="128"/>
      <c r="E29" s="128" t="s">
        <v>153</v>
      </c>
      <c r="F29" s="86" t="s">
        <v>181</v>
      </c>
      <c r="G29" s="86" t="s">
        <v>153</v>
      </c>
      <c r="H29" s="80" t="s">
        <v>153</v>
      </c>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53"/>
      <c r="AU29" s="81"/>
      <c r="AV29" s="81"/>
      <c r="AW29" s="81"/>
      <c r="AX29" s="81"/>
      <c r="AY29" s="81"/>
      <c r="AZ29" s="81"/>
      <c r="BA29" s="81"/>
      <c r="BB29" s="81"/>
      <c r="BC29" s="81"/>
      <c r="BD29" s="81"/>
      <c r="BE29" s="81"/>
      <c r="BF29" s="81"/>
      <c r="BG29" s="81"/>
      <c r="BH29" s="81"/>
      <c r="BI29" s="81"/>
      <c r="BJ29" s="81"/>
      <c r="BK29" s="81"/>
      <c r="BL29" s="81"/>
    </row>
    <row r="30" spans="1:64" ht="18" hidden="1" thickBot="1" x14ac:dyDescent="0.35">
      <c r="A30" s="12" t="s">
        <v>430</v>
      </c>
      <c r="B30" s="18" t="s">
        <v>431</v>
      </c>
      <c r="C30" s="125" t="s">
        <v>432</v>
      </c>
      <c r="D30" s="128"/>
      <c r="E30" s="128" t="s">
        <v>153</v>
      </c>
      <c r="F30" s="86" t="s">
        <v>181</v>
      </c>
      <c r="G30" s="86" t="s">
        <v>153</v>
      </c>
      <c r="H30" s="80" t="s">
        <v>153</v>
      </c>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53"/>
      <c r="AU30" s="81"/>
      <c r="AV30" s="81"/>
      <c r="AW30" s="81"/>
      <c r="AX30" s="81"/>
      <c r="AY30" s="81"/>
      <c r="AZ30" s="81"/>
      <c r="BA30" s="81"/>
      <c r="BB30" s="81"/>
      <c r="BC30" s="81"/>
      <c r="BD30" s="81"/>
      <c r="BE30" s="81"/>
      <c r="BF30" s="81"/>
      <c r="BG30" s="81"/>
      <c r="BH30" s="81"/>
      <c r="BI30" s="81"/>
      <c r="BJ30" s="81"/>
      <c r="BK30" s="81"/>
      <c r="BL30" s="81"/>
    </row>
    <row r="31" spans="1:64" ht="35.25" hidden="1" thickBot="1" x14ac:dyDescent="0.35">
      <c r="A31" s="12" t="s">
        <v>433</v>
      </c>
      <c r="B31" s="18" t="s">
        <v>434</v>
      </c>
      <c r="C31" s="125" t="s">
        <v>435</v>
      </c>
      <c r="D31" s="128"/>
      <c r="E31" s="128" t="s">
        <v>181</v>
      </c>
      <c r="F31" s="86" t="s">
        <v>181</v>
      </c>
      <c r="G31" s="86" t="s">
        <v>181</v>
      </c>
      <c r="H31" s="80" t="s">
        <v>181</v>
      </c>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53"/>
      <c r="AU31" s="81"/>
      <c r="AV31" s="81"/>
      <c r="AW31" s="81"/>
      <c r="AX31" s="81"/>
      <c r="AY31" s="81"/>
      <c r="AZ31" s="81"/>
      <c r="BA31" s="81"/>
      <c r="BB31" s="81"/>
      <c r="BC31" s="81"/>
      <c r="BD31" s="81"/>
      <c r="BE31" s="81"/>
      <c r="BF31" s="81"/>
      <c r="BG31" s="81"/>
      <c r="BH31" s="81"/>
      <c r="BI31" s="81"/>
      <c r="BJ31" s="81"/>
      <c r="BK31" s="81"/>
      <c r="BL31" s="81"/>
    </row>
    <row r="32" spans="1:64" ht="18" hidden="1" thickBot="1" x14ac:dyDescent="0.35">
      <c r="A32" s="12" t="s">
        <v>436</v>
      </c>
      <c r="B32" s="18" t="s">
        <v>437</v>
      </c>
      <c r="C32" s="125" t="s">
        <v>438</v>
      </c>
      <c r="D32" s="128"/>
      <c r="E32" s="128" t="s">
        <v>181</v>
      </c>
      <c r="F32" s="86" t="s">
        <v>181</v>
      </c>
      <c r="G32" s="86" t="s">
        <v>181</v>
      </c>
      <c r="H32" s="80" t="s">
        <v>181</v>
      </c>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53"/>
      <c r="AU32" s="81"/>
      <c r="AV32" s="81"/>
      <c r="AW32" s="81"/>
      <c r="AX32" s="81"/>
      <c r="AY32" s="81"/>
      <c r="AZ32" s="81"/>
      <c r="BA32" s="81"/>
      <c r="BB32" s="81"/>
      <c r="BC32" s="81"/>
      <c r="BD32" s="81"/>
      <c r="BE32" s="81"/>
      <c r="BF32" s="81"/>
      <c r="BG32" s="81"/>
      <c r="BH32" s="81"/>
      <c r="BI32" s="81"/>
      <c r="BJ32" s="81"/>
      <c r="BK32" s="81"/>
      <c r="BL32" s="81"/>
    </row>
    <row r="33" spans="1:64" ht="18" hidden="1" thickBot="1" x14ac:dyDescent="0.35">
      <c r="A33" s="12" t="s">
        <v>439</v>
      </c>
      <c r="B33" s="18" t="s">
        <v>440</v>
      </c>
      <c r="C33" s="125" t="s">
        <v>441</v>
      </c>
      <c r="D33" s="128"/>
      <c r="E33" s="128" t="s">
        <v>153</v>
      </c>
      <c r="F33" s="86" t="s">
        <v>181</v>
      </c>
      <c r="G33" s="86" t="s">
        <v>153</v>
      </c>
      <c r="H33" s="80" t="s">
        <v>153</v>
      </c>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53"/>
      <c r="AU33" s="81"/>
      <c r="AV33" s="81"/>
      <c r="AW33" s="81"/>
      <c r="AX33" s="81"/>
      <c r="AY33" s="81"/>
      <c r="AZ33" s="81"/>
      <c r="BA33" s="81"/>
      <c r="BB33" s="81"/>
      <c r="BC33" s="81"/>
      <c r="BD33" s="81"/>
      <c r="BE33" s="81"/>
      <c r="BF33" s="81"/>
      <c r="BG33" s="81"/>
      <c r="BH33" s="81"/>
      <c r="BI33" s="81"/>
      <c r="BJ33" s="81"/>
      <c r="BK33" s="81"/>
      <c r="BL33" s="81"/>
    </row>
    <row r="34" spans="1:64" ht="18" hidden="1" thickBot="1" x14ac:dyDescent="0.35">
      <c r="A34" s="12" t="s">
        <v>442</v>
      </c>
      <c r="B34" s="18" t="s">
        <v>443</v>
      </c>
      <c r="C34" s="125" t="s">
        <v>444</v>
      </c>
      <c r="D34" s="128"/>
      <c r="E34" s="128" t="s">
        <v>153</v>
      </c>
      <c r="F34" s="86" t="s">
        <v>181</v>
      </c>
      <c r="G34" s="86" t="s">
        <v>181</v>
      </c>
      <c r="H34" s="80" t="s">
        <v>181</v>
      </c>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53"/>
      <c r="AU34" s="81"/>
      <c r="AV34" s="81"/>
      <c r="AW34" s="81"/>
      <c r="AX34" s="81"/>
      <c r="AY34" s="81"/>
      <c r="AZ34" s="81"/>
      <c r="BA34" s="81"/>
      <c r="BB34" s="81"/>
      <c r="BC34" s="81"/>
      <c r="BD34" s="81"/>
      <c r="BE34" s="81"/>
      <c r="BF34" s="81"/>
      <c r="BG34" s="81"/>
      <c r="BH34" s="81"/>
      <c r="BI34" s="81"/>
      <c r="BJ34" s="81"/>
      <c r="BK34" s="81"/>
      <c r="BL34" s="81"/>
    </row>
    <row r="35" spans="1:64" ht="18" hidden="1" thickBot="1" x14ac:dyDescent="0.35">
      <c r="A35" s="12" t="s">
        <v>445</v>
      </c>
      <c r="B35" s="18" t="s">
        <v>446</v>
      </c>
      <c r="C35" s="125" t="s">
        <v>447</v>
      </c>
      <c r="D35" s="128"/>
      <c r="E35" s="128" t="s">
        <v>153</v>
      </c>
      <c r="F35" s="86" t="s">
        <v>181</v>
      </c>
      <c r="G35" s="86" t="s">
        <v>181</v>
      </c>
      <c r="H35" s="80" t="s">
        <v>181</v>
      </c>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53"/>
      <c r="AU35" s="81"/>
      <c r="AV35" s="81"/>
      <c r="AW35" s="81"/>
      <c r="AX35" s="81"/>
      <c r="AY35" s="81"/>
      <c r="AZ35" s="81"/>
      <c r="BA35" s="81"/>
      <c r="BB35" s="81"/>
      <c r="BC35" s="81"/>
      <c r="BD35" s="81"/>
      <c r="BE35" s="81"/>
      <c r="BF35" s="81"/>
      <c r="BG35" s="81"/>
      <c r="BH35" s="81"/>
      <c r="BI35" s="81"/>
      <c r="BJ35" s="81"/>
      <c r="BK35" s="81"/>
      <c r="BL35" s="81"/>
    </row>
    <row r="36" spans="1:64" ht="18" hidden="1" thickBot="1" x14ac:dyDescent="0.35">
      <c r="A36" s="12" t="s">
        <v>448</v>
      </c>
      <c r="B36" s="18" t="s">
        <v>449</v>
      </c>
      <c r="C36" s="125" t="s">
        <v>450</v>
      </c>
      <c r="D36" s="128"/>
      <c r="E36" s="128" t="s">
        <v>153</v>
      </c>
      <c r="F36" s="86" t="s">
        <v>181</v>
      </c>
      <c r="G36" s="86" t="s">
        <v>181</v>
      </c>
      <c r="H36" s="80" t="s">
        <v>181</v>
      </c>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53"/>
      <c r="AU36" s="81"/>
      <c r="AV36" s="81"/>
      <c r="AW36" s="81"/>
      <c r="AX36" s="81"/>
      <c r="AY36" s="81"/>
      <c r="AZ36" s="81"/>
      <c r="BA36" s="81"/>
      <c r="BB36" s="81"/>
      <c r="BC36" s="81"/>
      <c r="BD36" s="81"/>
      <c r="BE36" s="81"/>
      <c r="BF36" s="81"/>
      <c r="BG36" s="81"/>
      <c r="BH36" s="81"/>
      <c r="BI36" s="81"/>
      <c r="BJ36" s="81"/>
      <c r="BK36" s="81"/>
      <c r="BL36" s="81"/>
    </row>
    <row r="37" spans="1:64" ht="18" hidden="1" thickBot="1" x14ac:dyDescent="0.35">
      <c r="A37" s="12" t="s">
        <v>451</v>
      </c>
      <c r="B37" s="18" t="s">
        <v>452</v>
      </c>
      <c r="C37" s="125" t="s">
        <v>453</v>
      </c>
      <c r="D37" s="128"/>
      <c r="E37" s="128" t="s">
        <v>153</v>
      </c>
      <c r="F37" s="86" t="s">
        <v>181</v>
      </c>
      <c r="G37" s="86" t="s">
        <v>181</v>
      </c>
      <c r="H37" s="80" t="s">
        <v>181</v>
      </c>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53"/>
      <c r="AU37" s="81"/>
      <c r="AV37" s="81"/>
      <c r="AW37" s="81"/>
      <c r="AX37" s="81"/>
      <c r="AY37" s="81"/>
      <c r="AZ37" s="81"/>
      <c r="BA37" s="81"/>
      <c r="BB37" s="81"/>
      <c r="BC37" s="81"/>
      <c r="BD37" s="81"/>
      <c r="BE37" s="81"/>
      <c r="BF37" s="81"/>
      <c r="BG37" s="81"/>
      <c r="BH37" s="81"/>
      <c r="BI37" s="81"/>
      <c r="BJ37" s="81"/>
      <c r="BK37" s="81"/>
      <c r="BL37" s="81"/>
    </row>
    <row r="38" spans="1:64" ht="18" hidden="1" thickBot="1" x14ac:dyDescent="0.35">
      <c r="A38" s="12" t="s">
        <v>454</v>
      </c>
      <c r="B38" s="18" t="s">
        <v>455</v>
      </c>
      <c r="C38" s="125" t="s">
        <v>456</v>
      </c>
      <c r="D38" s="128" t="s">
        <v>153</v>
      </c>
      <c r="E38" s="128" t="s">
        <v>181</v>
      </c>
      <c r="F38" s="86" t="s">
        <v>181</v>
      </c>
      <c r="G38" s="86" t="s">
        <v>181</v>
      </c>
      <c r="H38" s="80" t="s">
        <v>181</v>
      </c>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53"/>
      <c r="AU38" s="81"/>
      <c r="AV38" s="81"/>
      <c r="AW38" s="81"/>
      <c r="AX38" s="81"/>
      <c r="AY38" s="81"/>
      <c r="AZ38" s="81"/>
      <c r="BA38" s="81"/>
      <c r="BB38" s="81"/>
      <c r="BC38" s="81"/>
      <c r="BD38" s="81"/>
      <c r="BE38" s="81"/>
      <c r="BF38" s="81"/>
      <c r="BG38" s="81"/>
      <c r="BH38" s="81"/>
      <c r="BI38" s="81"/>
      <c r="BJ38" s="81"/>
      <c r="BK38" s="81"/>
      <c r="BL38" s="81"/>
    </row>
    <row r="39" spans="1:64" ht="18" hidden="1" thickBot="1" x14ac:dyDescent="0.35">
      <c r="A39" s="12" t="s">
        <v>457</v>
      </c>
      <c r="B39" s="18" t="s">
        <v>458</v>
      </c>
      <c r="C39" s="125" t="s">
        <v>459</v>
      </c>
      <c r="D39" s="128" t="s">
        <v>153</v>
      </c>
      <c r="E39" s="128" t="s">
        <v>181</v>
      </c>
      <c r="F39" s="86" t="s">
        <v>181</v>
      </c>
      <c r="G39" s="86" t="s">
        <v>181</v>
      </c>
      <c r="H39" s="80" t="s">
        <v>181</v>
      </c>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53"/>
      <c r="AU39" s="81"/>
      <c r="AV39" s="81"/>
      <c r="AW39" s="81"/>
      <c r="AX39" s="81"/>
      <c r="AY39" s="81"/>
      <c r="AZ39" s="81"/>
      <c r="BA39" s="81"/>
      <c r="BB39" s="81"/>
      <c r="BC39" s="81"/>
      <c r="BD39" s="81"/>
      <c r="BE39" s="81"/>
      <c r="BF39" s="81"/>
      <c r="BG39" s="81"/>
      <c r="BH39" s="81"/>
      <c r="BI39" s="81"/>
      <c r="BJ39" s="81"/>
      <c r="BK39" s="81"/>
      <c r="BL39" s="81"/>
    </row>
    <row r="40" spans="1:64" ht="18" hidden="1" thickBot="1" x14ac:dyDescent="0.35">
      <c r="A40" s="12" t="s">
        <v>460</v>
      </c>
      <c r="B40" s="18" t="s">
        <v>461</v>
      </c>
      <c r="C40" s="125" t="s">
        <v>462</v>
      </c>
      <c r="D40" s="128" t="s">
        <v>153</v>
      </c>
      <c r="E40" s="128" t="s">
        <v>181</v>
      </c>
      <c r="F40" s="86" t="s">
        <v>181</v>
      </c>
      <c r="G40" s="86" t="s">
        <v>181</v>
      </c>
      <c r="H40" s="80" t="s">
        <v>181</v>
      </c>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53"/>
      <c r="AU40" s="81"/>
      <c r="AV40" s="81"/>
      <c r="AW40" s="81"/>
      <c r="AX40" s="81"/>
      <c r="AY40" s="81"/>
      <c r="AZ40" s="81"/>
      <c r="BA40" s="81"/>
      <c r="BB40" s="81"/>
      <c r="BC40" s="81"/>
      <c r="BD40" s="81"/>
      <c r="BE40" s="81"/>
      <c r="BF40" s="81"/>
      <c r="BG40" s="81"/>
      <c r="BH40" s="81"/>
      <c r="BI40" s="81"/>
      <c r="BJ40" s="81"/>
      <c r="BK40" s="81"/>
      <c r="BL40" s="81"/>
    </row>
    <row r="41" spans="1:64" s="26" customFormat="1" ht="246.6" hidden="1" customHeight="1" x14ac:dyDescent="0.25">
      <c r="A41" s="12" t="s">
        <v>463</v>
      </c>
      <c r="B41" s="18" t="s">
        <v>464</v>
      </c>
      <c r="C41" s="125" t="s">
        <v>465</v>
      </c>
      <c r="D41" s="127" t="s">
        <v>466</v>
      </c>
      <c r="E41" s="127" t="s">
        <v>467</v>
      </c>
      <c r="F41" s="85" t="s">
        <v>466</v>
      </c>
      <c r="G41" s="85" t="s">
        <v>466</v>
      </c>
      <c r="H41" s="78" t="s">
        <v>466</v>
      </c>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37"/>
      <c r="AU41" s="79"/>
      <c r="AV41" s="79"/>
      <c r="AW41" s="79"/>
      <c r="AX41" s="79"/>
      <c r="AY41" s="79"/>
      <c r="AZ41" s="79"/>
      <c r="BA41" s="79"/>
      <c r="BB41" s="79"/>
      <c r="BC41" s="79"/>
      <c r="BD41" s="79"/>
      <c r="BE41" s="79"/>
      <c r="BF41" s="79"/>
      <c r="BG41" s="79"/>
      <c r="BH41" s="79"/>
      <c r="BI41" s="79"/>
      <c r="BJ41" s="79"/>
      <c r="BK41" s="79"/>
      <c r="BL41" s="79"/>
    </row>
    <row r="42" spans="1:64" s="26" customFormat="1" ht="409.35" hidden="1" customHeight="1" x14ac:dyDescent="0.25">
      <c r="A42" s="12" t="s">
        <v>468</v>
      </c>
      <c r="B42" s="18" t="s">
        <v>469</v>
      </c>
      <c r="C42" s="125" t="s">
        <v>470</v>
      </c>
      <c r="D42" s="130" t="s">
        <v>471</v>
      </c>
      <c r="E42" s="130" t="s">
        <v>472</v>
      </c>
      <c r="F42" s="87" t="s">
        <v>941</v>
      </c>
      <c r="G42" s="87" t="s">
        <v>942</v>
      </c>
      <c r="H42" s="78" t="s">
        <v>943</v>
      </c>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37"/>
      <c r="AU42" s="79"/>
      <c r="AV42" s="79"/>
      <c r="AW42" s="79"/>
      <c r="AX42" s="79"/>
      <c r="AY42" s="79"/>
      <c r="AZ42" s="79"/>
      <c r="BA42" s="79"/>
      <c r="BB42" s="79"/>
      <c r="BC42" s="79"/>
      <c r="BD42" s="79"/>
      <c r="BE42" s="79"/>
      <c r="BF42" s="79"/>
      <c r="BG42" s="79"/>
      <c r="BH42" s="79"/>
      <c r="BI42" s="79"/>
      <c r="BJ42" s="79"/>
      <c r="BK42" s="79"/>
      <c r="BL42" s="79"/>
    </row>
    <row r="43" spans="1:64" s="26" customFormat="1" ht="138.6" hidden="1" customHeight="1" x14ac:dyDescent="0.25">
      <c r="A43" s="12" t="s">
        <v>473</v>
      </c>
      <c r="B43" s="18" t="s">
        <v>474</v>
      </c>
      <c r="C43" s="125" t="s">
        <v>475</v>
      </c>
      <c r="D43" s="130" t="s">
        <v>189</v>
      </c>
      <c r="E43" s="130" t="s">
        <v>476</v>
      </c>
      <c r="F43" s="87" t="s">
        <v>189</v>
      </c>
      <c r="G43" s="87" t="s">
        <v>189</v>
      </c>
      <c r="H43" s="78" t="s">
        <v>189</v>
      </c>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37"/>
      <c r="AU43" s="79"/>
      <c r="AV43" s="79"/>
      <c r="AW43" s="79"/>
      <c r="AX43" s="79"/>
      <c r="AY43" s="79"/>
      <c r="AZ43" s="79"/>
      <c r="BA43" s="79"/>
      <c r="BB43" s="79"/>
      <c r="BC43" s="79"/>
      <c r="BD43" s="79"/>
      <c r="BE43" s="79"/>
      <c r="BF43" s="79"/>
      <c r="BG43" s="79"/>
      <c r="BH43" s="79"/>
      <c r="BI43" s="79"/>
      <c r="BJ43" s="79"/>
      <c r="BK43" s="79"/>
      <c r="BL43" s="79"/>
    </row>
    <row r="44" spans="1:64" s="26" customFormat="1" ht="138.75" hidden="1" thickBot="1" x14ac:dyDescent="0.3">
      <c r="A44" s="12" t="s">
        <v>477</v>
      </c>
      <c r="B44" s="18" t="s">
        <v>478</v>
      </c>
      <c r="C44" s="125" t="s">
        <v>479</v>
      </c>
      <c r="D44" s="130" t="s">
        <v>189</v>
      </c>
      <c r="E44" s="130" t="s">
        <v>480</v>
      </c>
      <c r="F44" s="87" t="s">
        <v>189</v>
      </c>
      <c r="G44" s="87" t="s">
        <v>189</v>
      </c>
      <c r="H44" s="78" t="s">
        <v>189</v>
      </c>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AN44" s="157"/>
      <c r="AO44" s="157"/>
      <c r="AP44" s="157"/>
      <c r="AQ44" s="157"/>
      <c r="AR44" s="157"/>
      <c r="AS44" s="157"/>
      <c r="AT44" s="37"/>
      <c r="AU44" s="79"/>
      <c r="AV44" s="79"/>
      <c r="AW44" s="79"/>
      <c r="AX44" s="79"/>
      <c r="AY44" s="79"/>
      <c r="AZ44" s="79"/>
      <c r="BA44" s="79"/>
      <c r="BB44" s="79"/>
      <c r="BC44" s="79"/>
      <c r="BD44" s="79"/>
      <c r="BE44" s="79"/>
      <c r="BF44" s="79"/>
      <c r="BG44" s="79"/>
      <c r="BH44" s="79"/>
      <c r="BI44" s="79"/>
      <c r="BJ44" s="79"/>
      <c r="BK44" s="79"/>
      <c r="BL44" s="79"/>
    </row>
    <row r="45" spans="1:64" s="26" customFormat="1" ht="52.5" hidden="1" thickBot="1" x14ac:dyDescent="0.3">
      <c r="A45" s="12" t="s">
        <v>481</v>
      </c>
      <c r="B45" s="18" t="s">
        <v>482</v>
      </c>
      <c r="C45" s="125" t="s">
        <v>483</v>
      </c>
      <c r="D45" s="131" t="s">
        <v>189</v>
      </c>
      <c r="E45" s="131" t="s">
        <v>484</v>
      </c>
      <c r="F45" s="88" t="s">
        <v>189</v>
      </c>
      <c r="G45" s="88" t="s">
        <v>189</v>
      </c>
      <c r="H45" s="82" t="s">
        <v>189</v>
      </c>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83"/>
      <c r="AU45" s="84"/>
      <c r="AV45" s="84"/>
      <c r="AW45" s="84"/>
      <c r="AX45" s="84"/>
      <c r="AY45" s="84"/>
      <c r="AZ45" s="84"/>
      <c r="BA45" s="84"/>
      <c r="BB45" s="84"/>
      <c r="BC45" s="84"/>
      <c r="BD45" s="84"/>
      <c r="BE45" s="84"/>
      <c r="BF45" s="84"/>
      <c r="BG45" s="84"/>
      <c r="BH45" s="84"/>
      <c r="BI45" s="84"/>
      <c r="BJ45" s="84"/>
      <c r="BK45" s="84"/>
      <c r="BL45" s="84"/>
    </row>
    <row r="46" spans="1:64" s="26" customFormat="1" ht="173.25" hidden="1" thickBot="1" x14ac:dyDescent="0.3">
      <c r="A46" s="12" t="s">
        <v>485</v>
      </c>
      <c r="B46" s="18" t="s">
        <v>486</v>
      </c>
      <c r="C46" s="116" t="s">
        <v>487</v>
      </c>
      <c r="D46" s="126" t="s">
        <v>359</v>
      </c>
      <c r="E46" s="126" t="s">
        <v>488</v>
      </c>
      <c r="F46" s="85" t="s">
        <v>359</v>
      </c>
      <c r="G46" s="85" t="s">
        <v>359</v>
      </c>
      <c r="H46" s="78" t="s">
        <v>359</v>
      </c>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157"/>
      <c r="AR46" s="157"/>
      <c r="AS46" s="157"/>
      <c r="AT46" s="37"/>
      <c r="AU46" s="79"/>
      <c r="AV46" s="79"/>
      <c r="AW46" s="79"/>
      <c r="AX46" s="79"/>
      <c r="AY46" s="79"/>
      <c r="AZ46" s="79"/>
      <c r="BA46" s="79"/>
      <c r="BB46" s="79"/>
      <c r="BC46" s="79"/>
      <c r="BD46" s="79"/>
      <c r="BE46" s="79"/>
      <c r="BF46" s="79"/>
      <c r="BG46" s="79"/>
      <c r="BH46" s="79"/>
      <c r="BI46" s="79"/>
      <c r="BJ46" s="79"/>
      <c r="BK46" s="79"/>
      <c r="BL46" s="79"/>
    </row>
    <row r="47" spans="1:64" s="26" customFormat="1" ht="87" hidden="1" thickBot="1" x14ac:dyDescent="0.3">
      <c r="A47" s="12" t="s">
        <v>489</v>
      </c>
      <c r="B47" s="18" t="s">
        <v>490</v>
      </c>
      <c r="C47" s="116" t="s">
        <v>491</v>
      </c>
      <c r="D47" s="126" t="s">
        <v>189</v>
      </c>
      <c r="E47" s="126" t="s">
        <v>492</v>
      </c>
      <c r="F47" s="85" t="s">
        <v>189</v>
      </c>
      <c r="G47" s="85" t="s">
        <v>189</v>
      </c>
      <c r="H47" s="78" t="s">
        <v>189</v>
      </c>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37"/>
      <c r="AU47" s="79"/>
      <c r="AV47" s="79"/>
      <c r="AW47" s="79"/>
      <c r="AX47" s="79"/>
      <c r="AY47" s="79"/>
      <c r="AZ47" s="79"/>
      <c r="BA47" s="79"/>
      <c r="BB47" s="79"/>
      <c r="BC47" s="79"/>
      <c r="BD47" s="79"/>
      <c r="BE47" s="79"/>
      <c r="BF47" s="79"/>
      <c r="BG47" s="79"/>
      <c r="BH47" s="79"/>
      <c r="BI47" s="79"/>
      <c r="BJ47" s="79"/>
      <c r="BK47" s="79"/>
      <c r="BL47" s="79"/>
    </row>
    <row r="48" spans="1:64" s="26" customFormat="1" ht="311.25" hidden="1" thickBot="1" x14ac:dyDescent="0.3">
      <c r="A48" s="12" t="s">
        <v>493</v>
      </c>
      <c r="B48" s="18" t="s">
        <v>494</v>
      </c>
      <c r="C48" s="125" t="s">
        <v>495</v>
      </c>
      <c r="D48" s="127" t="s">
        <v>467</v>
      </c>
      <c r="E48" s="127" t="s">
        <v>466</v>
      </c>
      <c r="F48" s="85" t="s">
        <v>466</v>
      </c>
      <c r="G48" s="85" t="s">
        <v>466</v>
      </c>
      <c r="H48" s="78" t="s">
        <v>466</v>
      </c>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37"/>
      <c r="AU48" s="79"/>
      <c r="AV48" s="79"/>
      <c r="AW48" s="79"/>
      <c r="AX48" s="79"/>
      <c r="AY48" s="79"/>
      <c r="AZ48" s="79"/>
      <c r="BA48" s="79"/>
      <c r="BB48" s="79"/>
      <c r="BC48" s="79"/>
      <c r="BD48" s="79"/>
      <c r="BE48" s="79"/>
      <c r="BF48" s="79"/>
      <c r="BG48" s="79"/>
      <c r="BH48" s="79"/>
      <c r="BI48" s="79"/>
      <c r="BJ48" s="79"/>
      <c r="BK48" s="79"/>
      <c r="BL48" s="79"/>
    </row>
    <row r="49" spans="1:64" s="26" customFormat="1" ht="409.6" customHeight="1" thickBot="1" x14ac:dyDescent="0.3">
      <c r="A49" s="12" t="s">
        <v>496</v>
      </c>
      <c r="B49" s="18" t="s">
        <v>469</v>
      </c>
      <c r="C49" s="125" t="s">
        <v>497</v>
      </c>
      <c r="D49" s="130" t="s">
        <v>498</v>
      </c>
      <c r="E49" s="130" t="s">
        <v>499</v>
      </c>
      <c r="F49" s="87" t="s">
        <v>944</v>
      </c>
      <c r="G49" s="87" t="s">
        <v>945</v>
      </c>
      <c r="H49" s="78" t="s">
        <v>803</v>
      </c>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7"/>
      <c r="AR49" s="157"/>
      <c r="AS49" s="157"/>
      <c r="AT49" s="37"/>
      <c r="AU49" s="79"/>
      <c r="AV49" s="79"/>
      <c r="AW49" s="79"/>
      <c r="AX49" s="79"/>
      <c r="AY49" s="79"/>
      <c r="AZ49" s="79"/>
      <c r="BA49" s="79"/>
      <c r="BB49" s="79"/>
      <c r="BC49" s="79"/>
      <c r="BD49" s="79"/>
      <c r="BE49" s="79"/>
      <c r="BF49" s="79"/>
      <c r="BG49" s="79"/>
      <c r="BH49" s="79"/>
      <c r="BI49" s="79"/>
      <c r="BJ49" s="79"/>
      <c r="BK49" s="79"/>
      <c r="BL49" s="79"/>
    </row>
    <row r="50" spans="1:64" s="26" customFormat="1" ht="156" thickBot="1" x14ac:dyDescent="0.3">
      <c r="A50" s="12" t="s">
        <v>500</v>
      </c>
      <c r="B50" s="18" t="s">
        <v>501</v>
      </c>
      <c r="C50" s="125" t="s">
        <v>502</v>
      </c>
      <c r="D50" s="132" t="s">
        <v>503</v>
      </c>
      <c r="E50" s="132" t="s">
        <v>189</v>
      </c>
      <c r="F50" s="85" t="s">
        <v>189</v>
      </c>
      <c r="G50" s="85" t="s">
        <v>189</v>
      </c>
      <c r="H50" s="78" t="s">
        <v>189</v>
      </c>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37"/>
      <c r="AU50" s="79"/>
      <c r="AV50" s="79"/>
      <c r="AW50" s="79"/>
      <c r="AX50" s="79"/>
      <c r="AY50" s="79"/>
      <c r="AZ50" s="79"/>
      <c r="BA50" s="79"/>
      <c r="BB50" s="79"/>
      <c r="BC50" s="79"/>
      <c r="BD50" s="79"/>
      <c r="BE50" s="79"/>
      <c r="BF50" s="79"/>
      <c r="BG50" s="79"/>
      <c r="BH50" s="79"/>
      <c r="BI50" s="79"/>
      <c r="BJ50" s="79"/>
      <c r="BK50" s="79"/>
      <c r="BL50" s="79"/>
    </row>
    <row r="51" spans="1:64" s="26" customFormat="1" ht="156" thickBot="1" x14ac:dyDescent="0.3">
      <c r="A51" s="12" t="s">
        <v>504</v>
      </c>
      <c r="B51" s="18" t="s">
        <v>505</v>
      </c>
      <c r="C51" s="125" t="s">
        <v>506</v>
      </c>
      <c r="D51" s="132" t="s">
        <v>507</v>
      </c>
      <c r="E51" s="132" t="s">
        <v>189</v>
      </c>
      <c r="F51" s="85" t="s">
        <v>844</v>
      </c>
      <c r="G51" s="85" t="s">
        <v>844</v>
      </c>
      <c r="H51" s="78" t="s">
        <v>844</v>
      </c>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37"/>
      <c r="AU51" s="79"/>
      <c r="AV51" s="79"/>
      <c r="AW51" s="79"/>
      <c r="AX51" s="79"/>
      <c r="AY51" s="79"/>
      <c r="AZ51" s="79"/>
      <c r="BA51" s="79"/>
      <c r="BB51" s="79"/>
      <c r="BC51" s="79"/>
      <c r="BD51" s="79"/>
      <c r="BE51" s="79"/>
      <c r="BF51" s="79"/>
      <c r="BG51" s="79"/>
      <c r="BH51" s="79"/>
      <c r="BI51" s="79"/>
      <c r="BJ51" s="79"/>
      <c r="BK51" s="79"/>
      <c r="BL51" s="79"/>
    </row>
    <row r="52" spans="1:64" s="26" customFormat="1" ht="69.75" thickBot="1" x14ac:dyDescent="0.3">
      <c r="A52" s="118" t="s">
        <v>508</v>
      </c>
      <c r="B52" s="111" t="s">
        <v>482</v>
      </c>
      <c r="C52" s="133" t="s">
        <v>509</v>
      </c>
      <c r="D52" s="134" t="s">
        <v>510</v>
      </c>
      <c r="E52" s="134" t="s">
        <v>189</v>
      </c>
      <c r="F52" s="89" t="s">
        <v>946</v>
      </c>
      <c r="G52" s="89" t="s">
        <v>947</v>
      </c>
      <c r="H52" s="82" t="s">
        <v>948</v>
      </c>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83"/>
      <c r="AU52" s="84"/>
      <c r="AV52" s="84"/>
      <c r="AW52" s="84"/>
      <c r="AX52" s="84"/>
      <c r="AY52" s="84"/>
      <c r="AZ52" s="84"/>
      <c r="BA52" s="84"/>
      <c r="BB52" s="84"/>
      <c r="BC52" s="84"/>
      <c r="BD52" s="84"/>
      <c r="BE52" s="84"/>
      <c r="BF52" s="84"/>
      <c r="BG52" s="84"/>
      <c r="BH52" s="84"/>
      <c r="BI52" s="84"/>
      <c r="BJ52" s="84"/>
      <c r="BK52" s="84"/>
      <c r="BL52" s="84"/>
    </row>
  </sheetData>
  <sheetProtection sheet="1" objects="1" scenarios="1" selectLockedCells="1"/>
  <mergeCells count="5">
    <mergeCell ref="A2:B2"/>
    <mergeCell ref="A3:B3"/>
    <mergeCell ref="A4:B4"/>
    <mergeCell ref="A5:B5"/>
    <mergeCell ref="A6:B6"/>
  </mergeCells>
  <dataValidations count="1">
    <dataValidation allowBlank="1" showInputMessage="1" prompt="To enter free text, select cell and type - do not click into cell" sqref="D983049:BL983049 IZ983049:LH983049 SV983049:VD983049 ACR983049:AEZ983049 AMN983049:AOV983049 AWJ983049:AYR983049 BGF983049:BIN983049 BQB983049:BSJ983049 BZX983049:CCF983049 CJT983049:CMB983049 CTP983049:CVX983049 DDL983049:DFT983049 DNH983049:DPP983049 DXD983049:DZL983049 EGZ983049:EJH983049 EQV983049:ETD983049 FAR983049:FCZ983049 FKN983049:FMV983049 FUJ983049:FWR983049 GEF983049:GGN983049 GOB983049:GQJ983049 GXX983049:HAF983049 HHT983049:HKB983049 HRP983049:HTX983049 IBL983049:IDT983049 ILH983049:INP983049 IVD983049:IXL983049 JEZ983049:JHH983049 JOV983049:JRD983049 JYR983049:KAZ983049 KIN983049:KKV983049 KSJ983049:KUR983049 LCF983049:LEN983049 LMB983049:LOJ983049 LVX983049:LYF983049 MFT983049:MIB983049 MPP983049:MRX983049 MZL983049:NBT983049 NJH983049:NLP983049 NTD983049:NVL983049 OCZ983049:OFH983049 OMV983049:OPD983049 OWR983049:OYZ983049 PGN983049:PIV983049 PQJ983049:PSR983049 QAF983049:QCN983049 QKB983049:QMJ983049 QTX983049:QWF983049 RDT983049:RGB983049 RNP983049:RPX983049 RXL983049:RZT983049 SHH983049:SJP983049 SRD983049:STL983049 TAZ983049:TDH983049 TKV983049:TND983049 TUR983049:TWZ983049 UEN983049:UGV983049 UOJ983049:UQR983049 UYF983049:VAN983049 VIB983049:VKJ983049 VRX983049:VUF983049 WBT983049:WEB983049 WLP983049:WNX983049 WVL983049:WXT983049 D65545:BL65545 IZ65545:LH65545 SV65545:VD65545 ACR65545:AEZ65545 AMN65545:AOV65545 AWJ65545:AYR65545 BGF65545:BIN65545 BQB65545:BSJ65545 BZX65545:CCF65545 CJT65545:CMB65545 CTP65545:CVX65545 DDL65545:DFT65545 DNH65545:DPP65545 DXD65545:DZL65545 EGZ65545:EJH65545 EQV65545:ETD65545 FAR65545:FCZ65545 FKN65545:FMV65545 FUJ65545:FWR65545 GEF65545:GGN65545 GOB65545:GQJ65545 GXX65545:HAF65545 HHT65545:HKB65545 HRP65545:HTX65545 IBL65545:IDT65545 ILH65545:INP65545 IVD65545:IXL65545 JEZ65545:JHH65545 JOV65545:JRD65545 JYR65545:KAZ65545 KIN65545:KKV65545 KSJ65545:KUR65545 LCF65545:LEN65545 LMB65545:LOJ65545 LVX65545:LYF65545 MFT65545:MIB65545 MPP65545:MRX65545 MZL65545:NBT65545 NJH65545:NLP65545 NTD65545:NVL65545 OCZ65545:OFH65545 OMV65545:OPD65545 OWR65545:OYZ65545 PGN65545:PIV65545 PQJ65545:PSR65545 QAF65545:QCN65545 QKB65545:QMJ65545 QTX65545:QWF65545 RDT65545:RGB65545 RNP65545:RPX65545 RXL65545:RZT65545 SHH65545:SJP65545 SRD65545:STL65545 TAZ65545:TDH65545 TKV65545:TND65545 TUR65545:TWZ65545 UEN65545:UGV65545 UOJ65545:UQR65545 UYF65545:VAN65545 VIB65545:VKJ65545 VRX65545:VUF65545 WBT65545:WEB65545 WLP65545:WNX65545 WVL65545:WXT65545 D131081:BL131081 IZ131081:LH131081 SV131081:VD131081 ACR131081:AEZ131081 AMN131081:AOV131081 AWJ131081:AYR131081 BGF131081:BIN131081 BQB131081:BSJ131081 BZX131081:CCF131081 CJT131081:CMB131081 CTP131081:CVX131081 DDL131081:DFT131081 DNH131081:DPP131081 DXD131081:DZL131081 EGZ131081:EJH131081 EQV131081:ETD131081 FAR131081:FCZ131081 FKN131081:FMV131081 FUJ131081:FWR131081 GEF131081:GGN131081 GOB131081:GQJ131081 GXX131081:HAF131081 HHT131081:HKB131081 HRP131081:HTX131081 IBL131081:IDT131081 ILH131081:INP131081 IVD131081:IXL131081 JEZ131081:JHH131081 JOV131081:JRD131081 JYR131081:KAZ131081 KIN131081:KKV131081 KSJ131081:KUR131081 LCF131081:LEN131081 LMB131081:LOJ131081 LVX131081:LYF131081 MFT131081:MIB131081 MPP131081:MRX131081 MZL131081:NBT131081 NJH131081:NLP131081 NTD131081:NVL131081 OCZ131081:OFH131081 OMV131081:OPD131081 OWR131081:OYZ131081 PGN131081:PIV131081 PQJ131081:PSR131081 QAF131081:QCN131081 QKB131081:QMJ131081 QTX131081:QWF131081 RDT131081:RGB131081 RNP131081:RPX131081 RXL131081:RZT131081 SHH131081:SJP131081 SRD131081:STL131081 TAZ131081:TDH131081 TKV131081:TND131081 TUR131081:TWZ131081 UEN131081:UGV131081 UOJ131081:UQR131081 UYF131081:VAN131081 VIB131081:VKJ131081 VRX131081:VUF131081 WBT131081:WEB131081 WLP131081:WNX131081 WVL131081:WXT131081 D196617:BL196617 IZ196617:LH196617 SV196617:VD196617 ACR196617:AEZ196617 AMN196617:AOV196617 AWJ196617:AYR196617 BGF196617:BIN196617 BQB196617:BSJ196617 BZX196617:CCF196617 CJT196617:CMB196617 CTP196617:CVX196617 DDL196617:DFT196617 DNH196617:DPP196617 DXD196617:DZL196617 EGZ196617:EJH196617 EQV196617:ETD196617 FAR196617:FCZ196617 FKN196617:FMV196617 FUJ196617:FWR196617 GEF196617:GGN196617 GOB196617:GQJ196617 GXX196617:HAF196617 HHT196617:HKB196617 HRP196617:HTX196617 IBL196617:IDT196617 ILH196617:INP196617 IVD196617:IXL196617 JEZ196617:JHH196617 JOV196617:JRD196617 JYR196617:KAZ196617 KIN196617:KKV196617 KSJ196617:KUR196617 LCF196617:LEN196617 LMB196617:LOJ196617 LVX196617:LYF196617 MFT196617:MIB196617 MPP196617:MRX196617 MZL196617:NBT196617 NJH196617:NLP196617 NTD196617:NVL196617 OCZ196617:OFH196617 OMV196617:OPD196617 OWR196617:OYZ196617 PGN196617:PIV196617 PQJ196617:PSR196617 QAF196617:QCN196617 QKB196617:QMJ196617 QTX196617:QWF196617 RDT196617:RGB196617 RNP196617:RPX196617 RXL196617:RZT196617 SHH196617:SJP196617 SRD196617:STL196617 TAZ196617:TDH196617 TKV196617:TND196617 TUR196617:TWZ196617 UEN196617:UGV196617 UOJ196617:UQR196617 UYF196617:VAN196617 VIB196617:VKJ196617 VRX196617:VUF196617 WBT196617:WEB196617 WLP196617:WNX196617 WVL196617:WXT196617 D262153:BL262153 IZ262153:LH262153 SV262153:VD262153 ACR262153:AEZ262153 AMN262153:AOV262153 AWJ262153:AYR262153 BGF262153:BIN262153 BQB262153:BSJ262153 BZX262153:CCF262153 CJT262153:CMB262153 CTP262153:CVX262153 DDL262153:DFT262153 DNH262153:DPP262153 DXD262153:DZL262153 EGZ262153:EJH262153 EQV262153:ETD262153 FAR262153:FCZ262153 FKN262153:FMV262153 FUJ262153:FWR262153 GEF262153:GGN262153 GOB262153:GQJ262153 GXX262153:HAF262153 HHT262153:HKB262153 HRP262153:HTX262153 IBL262153:IDT262153 ILH262153:INP262153 IVD262153:IXL262153 JEZ262153:JHH262153 JOV262153:JRD262153 JYR262153:KAZ262153 KIN262153:KKV262153 KSJ262153:KUR262153 LCF262153:LEN262153 LMB262153:LOJ262153 LVX262153:LYF262153 MFT262153:MIB262153 MPP262153:MRX262153 MZL262153:NBT262153 NJH262153:NLP262153 NTD262153:NVL262153 OCZ262153:OFH262153 OMV262153:OPD262153 OWR262153:OYZ262153 PGN262153:PIV262153 PQJ262153:PSR262153 QAF262153:QCN262153 QKB262153:QMJ262153 QTX262153:QWF262153 RDT262153:RGB262153 RNP262153:RPX262153 RXL262153:RZT262153 SHH262153:SJP262153 SRD262153:STL262153 TAZ262153:TDH262153 TKV262153:TND262153 TUR262153:TWZ262153 UEN262153:UGV262153 UOJ262153:UQR262153 UYF262153:VAN262153 VIB262153:VKJ262153 VRX262153:VUF262153 WBT262153:WEB262153 WLP262153:WNX262153 WVL262153:WXT262153 D327689:BL327689 IZ327689:LH327689 SV327689:VD327689 ACR327689:AEZ327689 AMN327689:AOV327689 AWJ327689:AYR327689 BGF327689:BIN327689 BQB327689:BSJ327689 BZX327689:CCF327689 CJT327689:CMB327689 CTP327689:CVX327689 DDL327689:DFT327689 DNH327689:DPP327689 DXD327689:DZL327689 EGZ327689:EJH327689 EQV327689:ETD327689 FAR327689:FCZ327689 FKN327689:FMV327689 FUJ327689:FWR327689 GEF327689:GGN327689 GOB327689:GQJ327689 GXX327689:HAF327689 HHT327689:HKB327689 HRP327689:HTX327689 IBL327689:IDT327689 ILH327689:INP327689 IVD327689:IXL327689 JEZ327689:JHH327689 JOV327689:JRD327689 JYR327689:KAZ327689 KIN327689:KKV327689 KSJ327689:KUR327689 LCF327689:LEN327689 LMB327689:LOJ327689 LVX327689:LYF327689 MFT327689:MIB327689 MPP327689:MRX327689 MZL327689:NBT327689 NJH327689:NLP327689 NTD327689:NVL327689 OCZ327689:OFH327689 OMV327689:OPD327689 OWR327689:OYZ327689 PGN327689:PIV327689 PQJ327689:PSR327689 QAF327689:QCN327689 QKB327689:QMJ327689 QTX327689:QWF327689 RDT327689:RGB327689 RNP327689:RPX327689 RXL327689:RZT327689 SHH327689:SJP327689 SRD327689:STL327689 TAZ327689:TDH327689 TKV327689:TND327689 TUR327689:TWZ327689 UEN327689:UGV327689 UOJ327689:UQR327689 UYF327689:VAN327689 VIB327689:VKJ327689 VRX327689:VUF327689 WBT327689:WEB327689 WLP327689:WNX327689 WVL327689:WXT327689 D393225:BL393225 IZ393225:LH393225 SV393225:VD393225 ACR393225:AEZ393225 AMN393225:AOV393225 AWJ393225:AYR393225 BGF393225:BIN393225 BQB393225:BSJ393225 BZX393225:CCF393225 CJT393225:CMB393225 CTP393225:CVX393225 DDL393225:DFT393225 DNH393225:DPP393225 DXD393225:DZL393225 EGZ393225:EJH393225 EQV393225:ETD393225 FAR393225:FCZ393225 FKN393225:FMV393225 FUJ393225:FWR393225 GEF393225:GGN393225 GOB393225:GQJ393225 GXX393225:HAF393225 HHT393225:HKB393225 HRP393225:HTX393225 IBL393225:IDT393225 ILH393225:INP393225 IVD393225:IXL393225 JEZ393225:JHH393225 JOV393225:JRD393225 JYR393225:KAZ393225 KIN393225:KKV393225 KSJ393225:KUR393225 LCF393225:LEN393225 LMB393225:LOJ393225 LVX393225:LYF393225 MFT393225:MIB393225 MPP393225:MRX393225 MZL393225:NBT393225 NJH393225:NLP393225 NTD393225:NVL393225 OCZ393225:OFH393225 OMV393225:OPD393225 OWR393225:OYZ393225 PGN393225:PIV393225 PQJ393225:PSR393225 QAF393225:QCN393225 QKB393225:QMJ393225 QTX393225:QWF393225 RDT393225:RGB393225 RNP393225:RPX393225 RXL393225:RZT393225 SHH393225:SJP393225 SRD393225:STL393225 TAZ393225:TDH393225 TKV393225:TND393225 TUR393225:TWZ393225 UEN393225:UGV393225 UOJ393225:UQR393225 UYF393225:VAN393225 VIB393225:VKJ393225 VRX393225:VUF393225 WBT393225:WEB393225 WLP393225:WNX393225 WVL393225:WXT393225 D458761:BL458761 IZ458761:LH458761 SV458761:VD458761 ACR458761:AEZ458761 AMN458761:AOV458761 AWJ458761:AYR458761 BGF458761:BIN458761 BQB458761:BSJ458761 BZX458761:CCF458761 CJT458761:CMB458761 CTP458761:CVX458761 DDL458761:DFT458761 DNH458761:DPP458761 DXD458761:DZL458761 EGZ458761:EJH458761 EQV458761:ETD458761 FAR458761:FCZ458761 FKN458761:FMV458761 FUJ458761:FWR458761 GEF458761:GGN458761 GOB458761:GQJ458761 GXX458761:HAF458761 HHT458761:HKB458761 HRP458761:HTX458761 IBL458761:IDT458761 ILH458761:INP458761 IVD458761:IXL458761 JEZ458761:JHH458761 JOV458761:JRD458761 JYR458761:KAZ458761 KIN458761:KKV458761 KSJ458761:KUR458761 LCF458761:LEN458761 LMB458761:LOJ458761 LVX458761:LYF458761 MFT458761:MIB458761 MPP458761:MRX458761 MZL458761:NBT458761 NJH458761:NLP458761 NTD458761:NVL458761 OCZ458761:OFH458761 OMV458761:OPD458761 OWR458761:OYZ458761 PGN458761:PIV458761 PQJ458761:PSR458761 QAF458761:QCN458761 QKB458761:QMJ458761 QTX458761:QWF458761 RDT458761:RGB458761 RNP458761:RPX458761 RXL458761:RZT458761 SHH458761:SJP458761 SRD458761:STL458761 TAZ458761:TDH458761 TKV458761:TND458761 TUR458761:TWZ458761 UEN458761:UGV458761 UOJ458761:UQR458761 UYF458761:VAN458761 VIB458761:VKJ458761 VRX458761:VUF458761 WBT458761:WEB458761 WLP458761:WNX458761 WVL458761:WXT458761 D524297:BL524297 IZ524297:LH524297 SV524297:VD524297 ACR524297:AEZ524297 AMN524297:AOV524297 AWJ524297:AYR524297 BGF524297:BIN524297 BQB524297:BSJ524297 BZX524297:CCF524297 CJT524297:CMB524297 CTP524297:CVX524297 DDL524297:DFT524297 DNH524297:DPP524297 DXD524297:DZL524297 EGZ524297:EJH524297 EQV524297:ETD524297 FAR524297:FCZ524297 FKN524297:FMV524297 FUJ524297:FWR524297 GEF524297:GGN524297 GOB524297:GQJ524297 GXX524297:HAF524297 HHT524297:HKB524297 HRP524297:HTX524297 IBL524297:IDT524297 ILH524297:INP524297 IVD524297:IXL524297 JEZ524297:JHH524297 JOV524297:JRD524297 JYR524297:KAZ524297 KIN524297:KKV524297 KSJ524297:KUR524297 LCF524297:LEN524297 LMB524297:LOJ524297 LVX524297:LYF524297 MFT524297:MIB524297 MPP524297:MRX524297 MZL524297:NBT524297 NJH524297:NLP524297 NTD524297:NVL524297 OCZ524297:OFH524297 OMV524297:OPD524297 OWR524297:OYZ524297 PGN524297:PIV524297 PQJ524297:PSR524297 QAF524297:QCN524297 QKB524297:QMJ524297 QTX524297:QWF524297 RDT524297:RGB524297 RNP524297:RPX524297 RXL524297:RZT524297 SHH524297:SJP524297 SRD524297:STL524297 TAZ524297:TDH524297 TKV524297:TND524297 TUR524297:TWZ524297 UEN524297:UGV524297 UOJ524297:UQR524297 UYF524297:VAN524297 VIB524297:VKJ524297 VRX524297:VUF524297 WBT524297:WEB524297 WLP524297:WNX524297 WVL524297:WXT524297 D589833:BL589833 IZ589833:LH589833 SV589833:VD589833 ACR589833:AEZ589833 AMN589833:AOV589833 AWJ589833:AYR589833 BGF589833:BIN589833 BQB589833:BSJ589833 BZX589833:CCF589833 CJT589833:CMB589833 CTP589833:CVX589833 DDL589833:DFT589833 DNH589833:DPP589833 DXD589833:DZL589833 EGZ589833:EJH589833 EQV589833:ETD589833 FAR589833:FCZ589833 FKN589833:FMV589833 FUJ589833:FWR589833 GEF589833:GGN589833 GOB589833:GQJ589833 GXX589833:HAF589833 HHT589833:HKB589833 HRP589833:HTX589833 IBL589833:IDT589833 ILH589833:INP589833 IVD589833:IXL589833 JEZ589833:JHH589833 JOV589833:JRD589833 JYR589833:KAZ589833 KIN589833:KKV589833 KSJ589833:KUR589833 LCF589833:LEN589833 LMB589833:LOJ589833 LVX589833:LYF589833 MFT589833:MIB589833 MPP589833:MRX589833 MZL589833:NBT589833 NJH589833:NLP589833 NTD589833:NVL589833 OCZ589833:OFH589833 OMV589833:OPD589833 OWR589833:OYZ589833 PGN589833:PIV589833 PQJ589833:PSR589833 QAF589833:QCN589833 QKB589833:QMJ589833 QTX589833:QWF589833 RDT589833:RGB589833 RNP589833:RPX589833 RXL589833:RZT589833 SHH589833:SJP589833 SRD589833:STL589833 TAZ589833:TDH589833 TKV589833:TND589833 TUR589833:TWZ589833 UEN589833:UGV589833 UOJ589833:UQR589833 UYF589833:VAN589833 VIB589833:VKJ589833 VRX589833:VUF589833 WBT589833:WEB589833 WLP589833:WNX589833 WVL589833:WXT589833 D655369:BL655369 IZ655369:LH655369 SV655369:VD655369 ACR655369:AEZ655369 AMN655369:AOV655369 AWJ655369:AYR655369 BGF655369:BIN655369 BQB655369:BSJ655369 BZX655369:CCF655369 CJT655369:CMB655369 CTP655369:CVX655369 DDL655369:DFT655369 DNH655369:DPP655369 DXD655369:DZL655369 EGZ655369:EJH655369 EQV655369:ETD655369 FAR655369:FCZ655369 FKN655369:FMV655369 FUJ655369:FWR655369 GEF655369:GGN655369 GOB655369:GQJ655369 GXX655369:HAF655369 HHT655369:HKB655369 HRP655369:HTX655369 IBL655369:IDT655369 ILH655369:INP655369 IVD655369:IXL655369 JEZ655369:JHH655369 JOV655369:JRD655369 JYR655369:KAZ655369 KIN655369:KKV655369 KSJ655369:KUR655369 LCF655369:LEN655369 LMB655369:LOJ655369 LVX655369:LYF655369 MFT655369:MIB655369 MPP655369:MRX655369 MZL655369:NBT655369 NJH655369:NLP655369 NTD655369:NVL655369 OCZ655369:OFH655369 OMV655369:OPD655369 OWR655369:OYZ655369 PGN655369:PIV655369 PQJ655369:PSR655369 QAF655369:QCN655369 QKB655369:QMJ655369 QTX655369:QWF655369 RDT655369:RGB655369 RNP655369:RPX655369 RXL655369:RZT655369 SHH655369:SJP655369 SRD655369:STL655369 TAZ655369:TDH655369 TKV655369:TND655369 TUR655369:TWZ655369 UEN655369:UGV655369 UOJ655369:UQR655369 UYF655369:VAN655369 VIB655369:VKJ655369 VRX655369:VUF655369 WBT655369:WEB655369 WLP655369:WNX655369 WVL655369:WXT655369 D720905:BL720905 IZ720905:LH720905 SV720905:VD720905 ACR720905:AEZ720905 AMN720905:AOV720905 AWJ720905:AYR720905 BGF720905:BIN720905 BQB720905:BSJ720905 BZX720905:CCF720905 CJT720905:CMB720905 CTP720905:CVX720905 DDL720905:DFT720905 DNH720905:DPP720905 DXD720905:DZL720905 EGZ720905:EJH720905 EQV720905:ETD720905 FAR720905:FCZ720905 FKN720905:FMV720905 FUJ720905:FWR720905 GEF720905:GGN720905 GOB720905:GQJ720905 GXX720905:HAF720905 HHT720905:HKB720905 HRP720905:HTX720905 IBL720905:IDT720905 ILH720905:INP720905 IVD720905:IXL720905 JEZ720905:JHH720905 JOV720905:JRD720905 JYR720905:KAZ720905 KIN720905:KKV720905 KSJ720905:KUR720905 LCF720905:LEN720905 LMB720905:LOJ720905 LVX720905:LYF720905 MFT720905:MIB720905 MPP720905:MRX720905 MZL720905:NBT720905 NJH720905:NLP720905 NTD720905:NVL720905 OCZ720905:OFH720905 OMV720905:OPD720905 OWR720905:OYZ720905 PGN720905:PIV720905 PQJ720905:PSR720905 QAF720905:QCN720905 QKB720905:QMJ720905 QTX720905:QWF720905 RDT720905:RGB720905 RNP720905:RPX720905 RXL720905:RZT720905 SHH720905:SJP720905 SRD720905:STL720905 TAZ720905:TDH720905 TKV720905:TND720905 TUR720905:TWZ720905 UEN720905:UGV720905 UOJ720905:UQR720905 UYF720905:VAN720905 VIB720905:VKJ720905 VRX720905:VUF720905 WBT720905:WEB720905 WLP720905:WNX720905 WVL720905:WXT720905 D786441:BL786441 IZ786441:LH786441 SV786441:VD786441 ACR786441:AEZ786441 AMN786441:AOV786441 AWJ786441:AYR786441 BGF786441:BIN786441 BQB786441:BSJ786441 BZX786441:CCF786441 CJT786441:CMB786441 CTP786441:CVX786441 DDL786441:DFT786441 DNH786441:DPP786441 DXD786441:DZL786441 EGZ786441:EJH786441 EQV786441:ETD786441 FAR786441:FCZ786441 FKN786441:FMV786441 FUJ786441:FWR786441 GEF786441:GGN786441 GOB786441:GQJ786441 GXX786441:HAF786441 HHT786441:HKB786441 HRP786441:HTX786441 IBL786441:IDT786441 ILH786441:INP786441 IVD786441:IXL786441 JEZ786441:JHH786441 JOV786441:JRD786441 JYR786441:KAZ786441 KIN786441:KKV786441 KSJ786441:KUR786441 LCF786441:LEN786441 LMB786441:LOJ786441 LVX786441:LYF786441 MFT786441:MIB786441 MPP786441:MRX786441 MZL786441:NBT786441 NJH786441:NLP786441 NTD786441:NVL786441 OCZ786441:OFH786441 OMV786441:OPD786441 OWR786441:OYZ786441 PGN786441:PIV786441 PQJ786441:PSR786441 QAF786441:QCN786441 QKB786441:QMJ786441 QTX786441:QWF786441 RDT786441:RGB786441 RNP786441:RPX786441 RXL786441:RZT786441 SHH786441:SJP786441 SRD786441:STL786441 TAZ786441:TDH786441 TKV786441:TND786441 TUR786441:TWZ786441 UEN786441:UGV786441 UOJ786441:UQR786441 UYF786441:VAN786441 VIB786441:VKJ786441 VRX786441:VUF786441 WBT786441:WEB786441 WLP786441:WNX786441 WVL786441:WXT786441 D851977:BL851977 IZ851977:LH851977 SV851977:VD851977 ACR851977:AEZ851977 AMN851977:AOV851977 AWJ851977:AYR851977 BGF851977:BIN851977 BQB851977:BSJ851977 BZX851977:CCF851977 CJT851977:CMB851977 CTP851977:CVX851977 DDL851977:DFT851977 DNH851977:DPP851977 DXD851977:DZL851977 EGZ851977:EJH851977 EQV851977:ETD851977 FAR851977:FCZ851977 FKN851977:FMV851977 FUJ851977:FWR851977 GEF851977:GGN851977 GOB851977:GQJ851977 GXX851977:HAF851977 HHT851977:HKB851977 HRP851977:HTX851977 IBL851977:IDT851977 ILH851977:INP851977 IVD851977:IXL851977 JEZ851977:JHH851977 JOV851977:JRD851977 JYR851977:KAZ851977 KIN851977:KKV851977 KSJ851977:KUR851977 LCF851977:LEN851977 LMB851977:LOJ851977 LVX851977:LYF851977 MFT851977:MIB851977 MPP851977:MRX851977 MZL851977:NBT851977 NJH851977:NLP851977 NTD851977:NVL851977 OCZ851977:OFH851977 OMV851977:OPD851977 OWR851977:OYZ851977 PGN851977:PIV851977 PQJ851977:PSR851977 QAF851977:QCN851977 QKB851977:QMJ851977 QTX851977:QWF851977 RDT851977:RGB851977 RNP851977:RPX851977 RXL851977:RZT851977 SHH851977:SJP851977 SRD851977:STL851977 TAZ851977:TDH851977 TKV851977:TND851977 TUR851977:TWZ851977 UEN851977:UGV851977 UOJ851977:UQR851977 UYF851977:VAN851977 VIB851977:VKJ851977 VRX851977:VUF851977 WBT851977:WEB851977 WLP851977:WNX851977 WVL851977:WXT851977 D917513:BL917513 IZ917513:LH917513 SV917513:VD917513 ACR917513:AEZ917513 AMN917513:AOV917513 AWJ917513:AYR917513 BGF917513:BIN917513 BQB917513:BSJ917513 BZX917513:CCF917513 CJT917513:CMB917513 CTP917513:CVX917513 DDL917513:DFT917513 DNH917513:DPP917513 DXD917513:DZL917513 EGZ917513:EJH917513 EQV917513:ETD917513 FAR917513:FCZ917513 FKN917513:FMV917513 FUJ917513:FWR917513 GEF917513:GGN917513 GOB917513:GQJ917513 GXX917513:HAF917513 HHT917513:HKB917513 HRP917513:HTX917513 IBL917513:IDT917513 ILH917513:INP917513 IVD917513:IXL917513 JEZ917513:JHH917513 JOV917513:JRD917513 JYR917513:KAZ917513 KIN917513:KKV917513 KSJ917513:KUR917513 LCF917513:LEN917513 LMB917513:LOJ917513 LVX917513:LYF917513 MFT917513:MIB917513 MPP917513:MRX917513 MZL917513:NBT917513 NJH917513:NLP917513 NTD917513:NVL917513 OCZ917513:OFH917513 OMV917513:OPD917513 OWR917513:OYZ917513 PGN917513:PIV917513 PQJ917513:PSR917513 QAF917513:QCN917513 QKB917513:QMJ917513 QTX917513:QWF917513 RDT917513:RGB917513 RNP917513:RPX917513 RXL917513:RZT917513 SHH917513:SJP917513 SRD917513:STL917513 TAZ917513:TDH917513 TKV917513:TND917513 TUR917513:TWZ917513 UEN917513:UGV917513 UOJ917513:UQR917513 UYF917513:VAN917513 VIB917513:VKJ917513 VRX917513:VUF917513 WBT917513:WEB917513 WLP917513:WNX917513 WVL917513:WXT917513 D11:AS11 IZ11:KO11 SV11:UK11 ACR11:AEG11 AMN11:AOC11 AWJ11:AXY11 BGF11:BHU11 BQB11:BRQ11 BZX11:CBM11 CJT11:CLI11 CTP11:CVE11 DDL11:DFA11 DNH11:DOW11 DXD11:DYS11 EGZ11:EIO11 EQV11:ESK11 FAR11:FCG11 FKN11:FMC11 FUJ11:FVY11 GEF11:GFU11 GOB11:GPQ11 GXX11:GZM11 HHT11:HJI11 HRP11:HTE11 IBL11:IDA11 ILH11:IMW11 IVD11:IWS11 JEZ11:JGO11 JOV11:JQK11 JYR11:KAG11 KIN11:KKC11 KSJ11:KTY11 LCF11:LDU11 LMB11:LNQ11 LVX11:LXM11 MFT11:MHI11 MPP11:MRE11 MZL11:NBA11 NJH11:NKW11 NTD11:NUS11 OCZ11:OEO11 OMV11:OOK11 OWR11:OYG11 PGN11:PIC11 PQJ11:PRY11 QAF11:QBU11 QKB11:QLQ11 QTX11:QVM11 RDT11:RFI11 RNP11:RPE11 RXL11:RZA11 SHH11:SIW11 SRD11:SSS11 TAZ11:TCO11 TKV11:TMK11 TUR11:TWG11 UEN11:UGC11 UOJ11:UPY11 UYF11:UZU11 VIB11:VJQ11 VRX11:VTM11 WBT11:WDI11 WLP11:WNE11 WVL11:WXA11" xr:uid="{7066622D-4140-41C3-B2BE-EB4AA49A5AC8}"/>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2956F1DFC2646A178A094F3417C7C" ma:contentTypeVersion="23" ma:contentTypeDescription="Create a new document." ma:contentTypeScope="" ma:versionID="b493cf4104285535d6fa462baf6f6654">
  <xsd:schema xmlns:xsd="http://www.w3.org/2001/XMLSchema" xmlns:xs="http://www.w3.org/2001/XMLSchema" xmlns:p="http://schemas.microsoft.com/office/2006/metadata/properties" xmlns:ns1="http://schemas.microsoft.com/sharepoint/v3" xmlns:ns2="654644d9-5fed-4208-a4dd-cbeb08d6ccf2" xmlns:ns3="c20c178b-ad1f-4c14-b2a5-dbe996986471" xmlns:ns4="aa2e34a9-66c1-4627-9741-04826b6c8cac" targetNamespace="http://schemas.microsoft.com/office/2006/metadata/properties" ma:root="true" ma:fieldsID="bf813bab6fd8f9e5c2a8a6e04a107188" ns1:_="" ns2:_="" ns3:_="" ns4:_="">
    <xsd:import namespace="http://schemas.microsoft.com/sharepoint/v3"/>
    <xsd:import namespace="654644d9-5fed-4208-a4dd-cbeb08d6ccf2"/>
    <xsd:import namespace="c20c178b-ad1f-4c14-b2a5-dbe996986471"/>
    <xsd:import namespace="aa2e34a9-66c1-4627-9741-04826b6c8c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Task" minOccurs="0"/>
                <xsd:element ref="ns3:StaffAssigned" minOccurs="0"/>
                <xsd:element ref="ns3:StaffDueDate" minOccurs="0"/>
                <xsd:element ref="ns3:FinalDueDate" minOccurs="0"/>
                <xsd:element ref="ns3:Priority" minOccurs="0"/>
                <xsd:element ref="ns3:Status" minOccurs="0"/>
                <xsd:element ref="ns3:Not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4644d9-5fed-4208-a4dd-cbeb08d6cc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0c178b-ad1f-4c14-b2a5-dbe9969864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Task" ma:index="22" nillable="true" ma:displayName="Task" ma:format="Dropdown" ma:internalName="Task">
      <xsd:simpleType>
        <xsd:restriction base="dms:Text">
          <xsd:maxLength value="255"/>
        </xsd:restriction>
      </xsd:simpleType>
    </xsd:element>
    <xsd:element name="StaffAssigned" ma:index="23" nillable="true" ma:displayName="Staff Assigned" ma:format="Dropdown" ma:internalName="StaffAssigned">
      <xsd:simpleType>
        <xsd:restriction base="dms:Text">
          <xsd:maxLength value="255"/>
        </xsd:restriction>
      </xsd:simpleType>
    </xsd:element>
    <xsd:element name="StaffDueDate" ma:index="24" nillable="true" ma:displayName="Staff Due Date" ma:format="Dropdown" ma:internalName="StaffDueDate" ma:percentage="FALSE">
      <xsd:simpleType>
        <xsd:restriction base="dms:Number"/>
      </xsd:simpleType>
    </xsd:element>
    <xsd:element name="FinalDueDate" ma:index="25" nillable="true" ma:displayName="Final Due Date" ma:format="Dropdown" ma:internalName="FinalDueDate" ma:percentage="FALSE">
      <xsd:simpleType>
        <xsd:restriction base="dms:Number"/>
      </xsd:simpleType>
    </xsd:element>
    <xsd:element name="Priority" ma:index="26" nillable="true" ma:displayName="Priority" ma:format="Dropdown" ma:internalName="Priority">
      <xsd:simpleType>
        <xsd:restriction base="dms:Text">
          <xsd:maxLength value="255"/>
        </xsd:restriction>
      </xsd:simpleType>
    </xsd:element>
    <xsd:element name="Status" ma:index="27" nillable="true" ma:displayName="Status" ma:format="Dropdown" ma:internalName="Status">
      <xsd:simpleType>
        <xsd:restriction base="dms:Text">
          <xsd:maxLength value="255"/>
        </xsd:restriction>
      </xsd:simpleType>
    </xsd:element>
    <xsd:element name="Notes" ma:index="28"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2e34a9-66c1-4627-9741-04826b6c8ca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8574f7c-fb6c-4f18-8792-291dc15cbfeb}" ma:internalName="TaxCatchAll" ma:showField="CatchAllData" ma:web="aa2e34a9-66c1-4627-9741-04826b6c8c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c20c178b-ad1f-4c14-b2a5-dbe996986471" xsi:nil="true"/>
    <_ip_UnifiedCompliancePolicyUIAction xmlns="http://schemas.microsoft.com/sharepoint/v3" xsi:nil="true"/>
    <lcf76f155ced4ddcb4097134ff3c332f xmlns="c20c178b-ad1f-4c14-b2a5-dbe996986471">
      <Terms xmlns="http://schemas.microsoft.com/office/infopath/2007/PartnerControls"/>
    </lcf76f155ced4ddcb4097134ff3c332f>
    <Status xmlns="c20c178b-ad1f-4c14-b2a5-dbe996986471" xsi:nil="true"/>
    <_ip_UnifiedCompliancePolicyProperties xmlns="http://schemas.microsoft.com/sharepoint/v3" xsi:nil="true"/>
    <TaxCatchAll xmlns="aa2e34a9-66c1-4627-9741-04826b6c8cac" xsi:nil="true"/>
    <FinalDueDate xmlns="c20c178b-ad1f-4c14-b2a5-dbe996986471" xsi:nil="true"/>
    <Task xmlns="c20c178b-ad1f-4c14-b2a5-dbe996986471" xsi:nil="true"/>
    <Priority xmlns="c20c178b-ad1f-4c14-b2a5-dbe996986471" xsi:nil="true"/>
    <StaffAssigned xmlns="c20c178b-ad1f-4c14-b2a5-dbe996986471" xsi:nil="true"/>
    <StaffDueDate xmlns="c20c178b-ad1f-4c14-b2a5-dbe996986471" xsi:nil="true"/>
  </documentManagement>
</p:properties>
</file>

<file path=customXml/itemProps1.xml><?xml version="1.0" encoding="utf-8"?>
<ds:datastoreItem xmlns:ds="http://schemas.openxmlformats.org/officeDocument/2006/customXml" ds:itemID="{F91B6B73-7D54-4EE3-8BED-0CC324A7B4AE}">
  <ds:schemaRefs>
    <ds:schemaRef ds:uri="http://schemas.microsoft.com/sharepoint/v3/contenttype/forms"/>
  </ds:schemaRefs>
</ds:datastoreItem>
</file>

<file path=customXml/itemProps2.xml><?xml version="1.0" encoding="utf-8"?>
<ds:datastoreItem xmlns:ds="http://schemas.openxmlformats.org/officeDocument/2006/customXml" ds:itemID="{65F31434-5CE6-4BCB-B3F8-D5474AE57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54644d9-5fed-4208-a4dd-cbeb08d6ccf2"/>
    <ds:schemaRef ds:uri="c20c178b-ad1f-4c14-b2a5-dbe996986471"/>
    <ds:schemaRef ds:uri="aa2e34a9-66c1-4627-9741-04826b6c8c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DCA9B8-C7C7-4B28-8A72-EA15029EB58D}">
  <ds:schemaRefs>
    <ds:schemaRef ds:uri="654644d9-5fed-4208-a4dd-cbeb08d6ccf2"/>
    <ds:schemaRef ds:uri="http://purl.org/dc/elements/1.1/"/>
    <ds:schemaRef ds:uri="http://schemas.microsoft.com/sharepoint/v3"/>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c20c178b-ad1f-4c14-b2a5-dbe996986471"/>
    <ds:schemaRef ds:uri="http://purl.org/dc/dcmitype/"/>
    <ds:schemaRef ds:uri="http://schemas.openxmlformats.org/package/2006/metadata/core-properties"/>
    <ds:schemaRef ds:uri="aa2e34a9-66c1-4627-9741-04826b6c8cac"/>
    <ds:schemaRef ds:uri="http://purl.org/dc/te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I_State&amp;Prog_Info</vt:lpstr>
      <vt:lpstr>II_Prog_19</vt:lpstr>
      <vt:lpstr>II_Prog_20</vt:lpstr>
      <vt:lpstr>II_Prog_21</vt:lpstr>
      <vt:lpstr>II_Prog_22</vt:lpstr>
      <vt:lpstr>II_Prog_23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 Neelufa@DHCS</dc:creator>
  <cp:keywords/>
  <dc:description/>
  <cp:lastModifiedBy>Komsan Ong</cp:lastModifiedBy>
  <cp:revision/>
  <dcterms:created xsi:type="dcterms:W3CDTF">2026-04-30T20:42:38Z</dcterms:created>
  <dcterms:modified xsi:type="dcterms:W3CDTF">2026-10-09T19:15:15Z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0x01010019F2956F1DFC2646A178A094F3417C7C</vt:lpwstr>
  </property>
  <property fmtid="{D5CDD505-2E9C-101B-9397-08002B2CF9AE}" pid="3" name="MediaServiceImageTags">
    <vt:lpwstr/>
  </property>
  <property fmtid="{D5CDD505-2E9C-101B-9397-08002B2CF9AE}" pid="4" name="MSIP_Label_b0b638e0-f50f-48bd-992f-bcb55031a99f_Enabled">
    <vt:lpwstr>true</vt:lpwstr>
  </property>
  <property fmtid="{D5CDD505-2E9C-101B-9397-08002B2CF9AE}" pid="5" name="MSIP_Label_b0b638e0-f50f-48bd-992f-bcb55031a99f_SetDate">
    <vt:lpwstr>2026-10-09T19:15:06Z</vt:lpwstr>
  </property>
  <property fmtid="{D5CDD505-2E9C-101B-9397-08002B2CF9AE}" pid="6" name="MSIP_Label_b0b638e0-f50f-48bd-992f-bcb55031a99f_Method">
    <vt:lpwstr>Standard</vt:lpwstr>
  </property>
  <property fmtid="{D5CDD505-2E9C-101B-9397-08002B2CF9AE}" pid="7" name="MSIP_Label_b0b638e0-f50f-48bd-992f-bcb55031a99f_Name">
    <vt:lpwstr>Confidential Default</vt:lpwstr>
  </property>
  <property fmtid="{D5CDD505-2E9C-101B-9397-08002B2CF9AE}" pid="8" name="MSIP_Label_b0b638e0-f50f-48bd-992f-bcb55031a99f_SiteId">
    <vt:lpwstr>f45ccc07-e57e-4d15-bf6f-f6cbccd2d395</vt:lpwstr>
  </property>
  <property fmtid="{D5CDD505-2E9C-101B-9397-08002B2CF9AE}" pid="9" name="MSIP_Label_b0b638e0-f50f-48bd-992f-bcb55031a99f_ActionId">
    <vt:lpwstr>9552f094-c13b-48fa-8f99-f6afd1ae9ff3</vt:lpwstr>
  </property>
  <property fmtid="{D5CDD505-2E9C-101B-9397-08002B2CF9AE}" pid="10" name="MSIP_Label_b0b638e0-f50f-48bd-992f-bcb55031a99f_ContentBits">
    <vt:lpwstr>0</vt:lpwstr>
  </property>
  <property fmtid="{D5CDD505-2E9C-101B-9397-08002B2CF9AE}" pid="11" name="MSIP_Label_b0b638e0-f50f-48bd-992f-bcb55031a99f_Tag">
    <vt:lpwstr>10, 3, 0, 1</vt:lpwstr>
  </property>
</Properties>
</file>